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800" windowHeight="12330" tabRatio="774" firstSheet="6" activeTab="6"/>
  </bookViews>
  <sheets>
    <sheet name="Руководители" sheetId="1" state="hidden" r:id="rId1"/>
    <sheet name="ППС" sheetId="8" state="hidden" r:id="rId2"/>
    <sheet name="НС" sheetId="6" state="hidden" r:id="rId3"/>
    <sheet name="Специалисты" sheetId="3" state="hidden" r:id="rId4"/>
    <sheet name="НС (2)" sheetId="7" state="hidden" r:id="rId5"/>
    <sheet name="Приложение 1" sheetId="2" state="hidden" r:id="rId6"/>
    <sheet name="Служащие" sheetId="5" r:id="rId7"/>
    <sheet name="Перечень должностей" sheetId="13" r:id="rId8"/>
    <sheet name="Рабочие" sheetId="4" state="hidden" r:id="rId9"/>
    <sheet name="Медали и награды" sheetId="10" state="hidden" r:id="rId10"/>
  </sheets>
  <calcPr calcId="144525"/>
</workbook>
</file>

<file path=xl/calcChain.xml><?xml version="1.0" encoding="utf-8"?>
<calcChain xmlns="http://schemas.openxmlformats.org/spreadsheetml/2006/main">
  <c r="G9" i="5" l="1"/>
  <c r="K9" i="5" s="1"/>
  <c r="DZ20" i="8"/>
  <c r="DS21" i="6"/>
  <c r="DS20" i="3"/>
  <c r="DS20" i="1"/>
  <c r="DN20" i="8"/>
  <c r="DK20" i="8"/>
  <c r="DL20" i="8"/>
  <c r="DM20" i="8"/>
  <c r="CZ20" i="8"/>
  <c r="DA20" i="8"/>
  <c r="DC20" i="8"/>
  <c r="AT20" i="8"/>
  <c r="N20" i="8"/>
  <c r="BB20" i="8"/>
  <c r="DN21" i="7"/>
  <c r="DL21" i="7"/>
  <c r="DM21" i="7"/>
  <c r="BY21" i="7"/>
  <c r="BZ21" i="7"/>
  <c r="CE21" i="7"/>
  <c r="DK21" i="7"/>
  <c r="DA21" i="7"/>
  <c r="DB21" i="7"/>
  <c r="DC21" i="7"/>
  <c r="CZ21" i="7"/>
  <c r="BX21" i="7"/>
  <c r="AX21" i="7"/>
  <c r="AT21" i="7"/>
  <c r="N21" i="7"/>
  <c r="CM21" i="7"/>
  <c r="CR21" i="7"/>
  <c r="DN21" i="6"/>
  <c r="DK21" i="6"/>
  <c r="DL21" i="6"/>
  <c r="DM21" i="6"/>
  <c r="CZ21" i="6"/>
  <c r="DA21" i="6"/>
  <c r="AX21" i="6"/>
  <c r="AT21" i="6"/>
  <c r="N21" i="6"/>
  <c r="BB21" i="6"/>
  <c r="BF21" i="6"/>
  <c r="BP21" i="6"/>
  <c r="BX21" i="6"/>
  <c r="DN21" i="4"/>
  <c r="DK21" i="4"/>
  <c r="DL21" i="4"/>
  <c r="CZ21" i="4"/>
  <c r="DA21" i="4"/>
  <c r="DB21" i="4"/>
  <c r="AX21" i="4"/>
  <c r="AT21" i="4"/>
  <c r="N21" i="4"/>
  <c r="CM21" i="4"/>
  <c r="CR21" i="4"/>
  <c r="DN20" i="3"/>
  <c r="DK20" i="3"/>
  <c r="DL20" i="3"/>
  <c r="DM20" i="3"/>
  <c r="CZ20" i="3"/>
  <c r="DA20" i="3"/>
  <c r="AX20" i="3"/>
  <c r="AT20" i="3"/>
  <c r="N20" i="3"/>
  <c r="CM20" i="3"/>
  <c r="CR20" i="3"/>
  <c r="CZ20" i="1"/>
  <c r="DA20" i="1"/>
  <c r="DC20" i="1"/>
  <c r="DK20" i="1"/>
  <c r="DL20" i="1"/>
  <c r="DM20" i="1"/>
  <c r="I28" i="2"/>
  <c r="H31" i="2"/>
  <c r="H30" i="2"/>
  <c r="I30" i="2"/>
  <c r="DN20" i="1"/>
  <c r="N20" i="1"/>
  <c r="BB20" i="1"/>
  <c r="BF20" i="1"/>
  <c r="AT20" i="1"/>
  <c r="AX20" i="1"/>
  <c r="AX20" i="8"/>
  <c r="BF20" i="8"/>
  <c r="BX20" i="8"/>
  <c r="DS21" i="4"/>
  <c r="DM21" i="4"/>
  <c r="BX21" i="4"/>
  <c r="DB20" i="3"/>
  <c r="DC20" i="3"/>
  <c r="BX20" i="1"/>
  <c r="BY20" i="1"/>
  <c r="BX20" i="3"/>
  <c r="DS20" i="8"/>
  <c r="BB21" i="4"/>
  <c r="BF21" i="4"/>
  <c r="BP21" i="4"/>
  <c r="BB21" i="7"/>
  <c r="BF21" i="7"/>
  <c r="DB21" i="6"/>
  <c r="DC21" i="6"/>
  <c r="BB20" i="3"/>
  <c r="BF20" i="3"/>
  <c r="CM20" i="8"/>
  <c r="CR20" i="8"/>
  <c r="DB20" i="8"/>
  <c r="CM20" i="1"/>
  <c r="CR20" i="1"/>
  <c r="DT21" i="4"/>
  <c r="DU21" i="4"/>
  <c r="BP20" i="1"/>
  <c r="DT20" i="1"/>
  <c r="DU20" i="1"/>
  <c r="BP21" i="7"/>
  <c r="DB20" i="1"/>
  <c r="DS21" i="7"/>
  <c r="BY20" i="3"/>
  <c r="BP20" i="3"/>
  <c r="BZ20" i="3"/>
  <c r="CE20" i="3"/>
  <c r="BZ21" i="4"/>
  <c r="CE21" i="4"/>
  <c r="DY21" i="4"/>
  <c r="BY21" i="6"/>
  <c r="BZ21" i="6"/>
  <c r="CE21" i="6"/>
  <c r="BP20" i="8"/>
  <c r="BY20" i="8"/>
  <c r="BZ20" i="8"/>
  <c r="CE20" i="8"/>
  <c r="DW21" i="7"/>
  <c r="DT21" i="6"/>
  <c r="DU21" i="6"/>
  <c r="DY21" i="6"/>
  <c r="BY21" i="4"/>
  <c r="DY20" i="1"/>
  <c r="BZ20" i="1"/>
  <c r="CE20" i="1"/>
  <c r="CM21" i="6"/>
  <c r="CR21" i="6"/>
  <c r="DC21" i="4"/>
  <c r="DT20" i="8"/>
  <c r="DU20" i="8"/>
  <c r="EA20" i="8"/>
  <c r="DT20" i="3"/>
  <c r="DU20" i="3"/>
  <c r="DY20" i="3"/>
  <c r="I9" i="5" l="1"/>
  <c r="L9" i="5" s="1"/>
  <c r="O9" i="5" l="1"/>
  <c r="N9" i="5"/>
</calcChain>
</file>

<file path=xl/comments1.xml><?xml version="1.0" encoding="utf-8"?>
<comments xmlns="http://schemas.openxmlformats.org/spreadsheetml/2006/main">
  <authors>
    <author>Смирнова</author>
  </authors>
  <commentList>
    <comment ref="AL20" authorId="0">
      <text>
        <r>
          <rPr>
            <b/>
            <sz val="8"/>
            <color indexed="81"/>
            <rFont val="Tahoma"/>
            <family val="2"/>
            <charset val="204"/>
          </rPr>
          <t>У всех руководителей СурГУ установлен коэфф. за масштаб управления 0,7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Ахметсафина Евгения Сергеевна</author>
    <author>Смирнова</author>
  </authors>
  <commentList>
    <comment ref="B37" authorId="0">
      <text>
        <r>
          <rPr>
            <sz val="8"/>
            <color indexed="81"/>
            <rFont val="Tahoma"/>
            <family val="2"/>
            <charset val="204"/>
          </rPr>
          <t>Платится на долю ствки, но не более чем на одну.</t>
        </r>
      </text>
    </comment>
    <comment ref="T37" authorId="0">
      <text>
        <r>
          <rPr>
            <sz val="8"/>
            <color indexed="81"/>
            <rFont val="Tahoma"/>
            <family val="2"/>
            <charset val="204"/>
          </rPr>
          <t xml:space="preserve">
Платится на долю ставки</t>
        </r>
      </text>
    </comment>
    <comment ref="AI41" authorId="1">
      <text>
        <r>
          <rPr>
            <b/>
            <sz val="12"/>
            <color indexed="81"/>
            <rFont val="Tahoma"/>
            <family val="2"/>
            <charset val="204"/>
          </rPr>
          <t>Данный коэффициент установлен всем сотрудникам из числа ППС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Ахметсафина Евгения Сергеевна</author>
  </authors>
  <commentList>
    <comment ref="B36" authorId="0">
      <text>
        <r>
          <rPr>
            <sz val="8"/>
            <color indexed="81"/>
            <rFont val="Tahoma"/>
            <family val="2"/>
            <charset val="204"/>
          </rPr>
          <t>Платится на долю ствки, но не более чем на одну.</t>
        </r>
      </text>
    </comment>
    <comment ref="T36" authorId="0">
      <text>
        <r>
          <rPr>
            <sz val="8"/>
            <color indexed="81"/>
            <rFont val="Tahoma"/>
            <family val="2"/>
            <charset val="204"/>
          </rPr>
          <t xml:space="preserve">
Платится на долю ставки</t>
        </r>
      </text>
    </comment>
  </commentList>
</comments>
</file>

<file path=xl/comments4.xml><?xml version="1.0" encoding="utf-8"?>
<comments xmlns="http://schemas.openxmlformats.org/spreadsheetml/2006/main">
  <authors>
    <author>Ахметсафина Евгения Сергеевна</author>
    <author>Дом</author>
  </authors>
  <commentList>
    <comment ref="B57" authorId="0">
      <text>
        <r>
          <rPr>
            <sz val="8"/>
            <color indexed="81"/>
            <rFont val="Tahoma"/>
            <family val="2"/>
            <charset val="204"/>
          </rPr>
          <t>Платиться на долю ствки, но не более чем на одну.</t>
        </r>
      </text>
    </comment>
    <comment ref="T57" authorId="0">
      <text>
        <r>
          <rPr>
            <sz val="8"/>
            <color indexed="81"/>
            <rFont val="Tahoma"/>
            <family val="2"/>
            <charset val="204"/>
          </rPr>
          <t xml:space="preserve">
Платиться на долю ставки</t>
        </r>
      </text>
    </comment>
    <comment ref="I76" authorId="1">
      <text>
        <r>
          <rPr>
            <b/>
            <sz val="14"/>
            <color indexed="81"/>
            <rFont val="Tahoma"/>
            <family val="2"/>
            <charset val="204"/>
          </rPr>
          <t>Все руководители СурГУ  относятся к Группе 1.</t>
        </r>
      </text>
    </comment>
  </commentList>
</comments>
</file>

<file path=xl/sharedStrings.xml><?xml version="1.0" encoding="utf-8"?>
<sst xmlns="http://schemas.openxmlformats.org/spreadsheetml/2006/main" count="1007" uniqueCount="474">
  <si>
    <t>Заработная плата сотрудников СурГУ состоит из:</t>
  </si>
  <si>
    <t>1.</t>
  </si>
  <si>
    <t>Гарантированных выплат</t>
  </si>
  <si>
    <t xml:space="preserve">2. </t>
  </si>
  <si>
    <t>Стимулирующих выплат</t>
  </si>
  <si>
    <t>3.</t>
  </si>
  <si>
    <t>Компенсационных и иных выплат</t>
  </si>
  <si>
    <t>Расчитать  заработную плату можно в таблице 1</t>
  </si>
  <si>
    <t>При совмещении должностей (профессий) из разных категорий, заработная плата считается отдельно по каждой категории.</t>
  </si>
  <si>
    <t>Пример:</t>
  </si>
  <si>
    <t>Начальник отдела на 1ст. + 0,3 ППС, первый шаг: считаете з/п на 1 ст. в соответствии с коэффициентами по занимаемой должности с учетом КРТ, второй шаг: на 0,3 ст. как ППС, без учета КРТ.</t>
  </si>
  <si>
    <t>Таблица 1</t>
  </si>
  <si>
    <t>Расчет гарантированной  заработной платы</t>
  </si>
  <si>
    <t>Расчет стимулирующей заработной платы</t>
  </si>
  <si>
    <t>Иные и компенсационные выплаты</t>
  </si>
  <si>
    <t>Итого заработная плата</t>
  </si>
  <si>
    <t>Расчет Базового оклада (БО)</t>
  </si>
  <si>
    <t>Расчет Должностного оклада (ДО)</t>
  </si>
  <si>
    <t>РКиС</t>
  </si>
  <si>
    <t>Итого гарантированная   з.пл. (ГЗП)</t>
  </si>
  <si>
    <t>Расчет  КРТ</t>
  </si>
  <si>
    <t>Расчет стажа</t>
  </si>
  <si>
    <t>Доля ставки</t>
  </si>
  <si>
    <t>Коэф. образования или тарифный коэф.</t>
  </si>
  <si>
    <t>Базовый оклад</t>
  </si>
  <si>
    <t>Коэффициент за должность</t>
  </si>
  <si>
    <t>Коэффициент за ученое звание</t>
  </si>
  <si>
    <t>Почетные звания и награды</t>
  </si>
  <si>
    <t>Масштаб управления</t>
  </si>
  <si>
    <t>Уровень управления</t>
  </si>
  <si>
    <t>Сумма коэффициентов</t>
  </si>
  <si>
    <t>Размер балла КРТ</t>
  </si>
  <si>
    <t>Сумма в руб.</t>
  </si>
  <si>
    <t>Итого доплата за КРТ с район. и север., руб.</t>
  </si>
  <si>
    <t>Коэффициент за стаж</t>
  </si>
  <si>
    <t>Итого доплата за СТАЖ с район. и северн., руб.</t>
  </si>
  <si>
    <t>Доплата молодым специалистам ППС</t>
  </si>
  <si>
    <t>Доплата за ученую степень</t>
  </si>
  <si>
    <t>Доплата за вредность</t>
  </si>
  <si>
    <t>Районный коэф.</t>
  </si>
  <si>
    <t>Северная надбавка</t>
  </si>
  <si>
    <t>Итого с учетом район. и сев.</t>
  </si>
  <si>
    <t>7000 или 3000 т.р.</t>
  </si>
  <si>
    <t>Сумма доплаты, руб.</t>
  </si>
  <si>
    <t>% от ГЗП</t>
  </si>
  <si>
    <t>Сумма</t>
  </si>
  <si>
    <t>Табл.2,3</t>
  </si>
  <si>
    <t>Табл.4</t>
  </si>
  <si>
    <t>Табл.6</t>
  </si>
  <si>
    <t>Табл.7</t>
  </si>
  <si>
    <t>Табл.8</t>
  </si>
  <si>
    <t>Табл.9</t>
  </si>
  <si>
    <t>Табл.10</t>
  </si>
  <si>
    <t>Табл.11</t>
  </si>
  <si>
    <t>Табл.12</t>
  </si>
  <si>
    <t>Размеры коэффициентов указаны в таблицах 2-12</t>
  </si>
  <si>
    <t>Таблица 2</t>
  </si>
  <si>
    <t>Таблица 3</t>
  </si>
  <si>
    <t>Для руководителей, специалистов и служащих</t>
  </si>
  <si>
    <t>Для рабочих</t>
  </si>
  <si>
    <t>Коэффициент за образование</t>
  </si>
  <si>
    <t>Разряды оплаты труда</t>
  </si>
  <si>
    <t>ВПО "специалист"</t>
  </si>
  <si>
    <t>ВПО "бакалавр"</t>
  </si>
  <si>
    <t>Неполное ВПО, среднее проф.образование</t>
  </si>
  <si>
    <t>Нач. проф. Образование</t>
  </si>
  <si>
    <t>Среднее (полное) общее образование</t>
  </si>
  <si>
    <t>Основное общее образование</t>
  </si>
  <si>
    <t>Тарифный коэффициент</t>
  </si>
  <si>
    <t>Таблица 4</t>
  </si>
  <si>
    <t>1. Квалиффикационная категория по научной деятельности</t>
  </si>
  <si>
    <t>Главный научный сотрудник</t>
  </si>
  <si>
    <t>ведущий научный сотрудник</t>
  </si>
  <si>
    <t>старший научный сотрудник</t>
  </si>
  <si>
    <t>научный сотрудник</t>
  </si>
  <si>
    <t>младший научный сотрудник</t>
  </si>
  <si>
    <t>2. Квалификационная категория по педагогической деятельности:</t>
  </si>
  <si>
    <t>профессор</t>
  </si>
  <si>
    <t>доцент</t>
  </si>
  <si>
    <t xml:space="preserve">старший преподаватель </t>
  </si>
  <si>
    <t>преподаватель</t>
  </si>
  <si>
    <t>ассистент</t>
  </si>
  <si>
    <t>3. Квалификационная категория (прочие специалисты)</t>
  </si>
  <si>
    <t>ведущий</t>
  </si>
  <si>
    <t>старший</t>
  </si>
  <si>
    <t>1 категория</t>
  </si>
  <si>
    <t>2 категория</t>
  </si>
  <si>
    <t>Таблица 6</t>
  </si>
  <si>
    <t>Таблица 7</t>
  </si>
  <si>
    <t>Профессор</t>
  </si>
  <si>
    <t>Доцент</t>
  </si>
  <si>
    <t>Таблица 8</t>
  </si>
  <si>
    <t>Группа по оплате труда</t>
  </si>
  <si>
    <t>Коэффициент за масштаб управления</t>
  </si>
  <si>
    <t>Группа 1</t>
  </si>
  <si>
    <t>Группа 2</t>
  </si>
  <si>
    <t>Группа 3</t>
  </si>
  <si>
    <t>Группа 4</t>
  </si>
  <si>
    <t>Группа 5</t>
  </si>
  <si>
    <t>Группа 6</t>
  </si>
  <si>
    <t>Группа 7</t>
  </si>
  <si>
    <t>Таблица 9</t>
  </si>
  <si>
    <t>Коэффициент за уровень управления</t>
  </si>
  <si>
    <t>Таблица 10</t>
  </si>
  <si>
    <t>Основане для установления коэффициента</t>
  </si>
  <si>
    <t>Размер базового  повышающего коэффициента для категорий работников</t>
  </si>
  <si>
    <t>Специалисты (в т.ч.ППС и НС)</t>
  </si>
  <si>
    <t>Служащие</t>
  </si>
  <si>
    <t>Стаж работы более 20 лет</t>
  </si>
  <si>
    <t>Стаж работы от 10 до 20 лет</t>
  </si>
  <si>
    <t>Стаж работы от 5 до 10 лет</t>
  </si>
  <si>
    <t>Стаж работы от 2 до 5 лет</t>
  </si>
  <si>
    <t>Стаж работы от 1 до 2 лет</t>
  </si>
  <si>
    <t>Таблица 11</t>
  </si>
  <si>
    <t>Таблица 12</t>
  </si>
  <si>
    <t>Выплата молодым специалистам из числа ППС</t>
  </si>
  <si>
    <t>1000 руб. в течении первых двух лет работы</t>
  </si>
  <si>
    <t>Доктор наук</t>
  </si>
  <si>
    <t>Кандидат наук</t>
  </si>
  <si>
    <t>7000 руб.</t>
  </si>
  <si>
    <t>3000 руб.</t>
  </si>
  <si>
    <t>Примечание: ячейки, выделенные красным цветом, заполняются автоматически!</t>
  </si>
  <si>
    <t>Должностной оклад ГР.1</t>
  </si>
  <si>
    <t xml:space="preserve">Должностной оклад </t>
  </si>
  <si>
    <t>Заведущий библиотекой и библиотечные работники за работу с учебным фондом.</t>
  </si>
  <si>
    <t>Профельные специалисты, не имеющие ученое звание профессора за заведование кафедрой</t>
  </si>
  <si>
    <t>Профельные специалисты,  имеющие ученое звание профессора за заведование кафедрой</t>
  </si>
  <si>
    <t>Преподавание национальных языков КМНС</t>
  </si>
  <si>
    <t>Профильные специалисты за руководство методическими комиссиями</t>
  </si>
  <si>
    <t>Ректорам, директорам, проректорам по научной и лечебной работе за выполнение лечебно-диагностической работы</t>
  </si>
  <si>
    <t>Преподавателям, ассистентам клинических кафедр, научным работникам клинических  и лабораторно-диагностических подразделений за выполнение лечебно-диагностической работы</t>
  </si>
  <si>
    <t>Профессорам, доцентам, старшим преподавателям, аспирантам клинических кафедр за выполнение лечебно-диагностической работы</t>
  </si>
  <si>
    <t>Коэффициент специфики работы ГРУППА 1</t>
  </si>
  <si>
    <t>Коэффициент специфики работы ГРУППА 2</t>
  </si>
  <si>
    <t>Должностной оклад ГР.2</t>
  </si>
  <si>
    <t>Таблица 5.1</t>
  </si>
  <si>
    <t>Таблица 5.2</t>
  </si>
  <si>
    <t>Табл.5.1</t>
  </si>
  <si>
    <t>Табл.5.2</t>
  </si>
  <si>
    <t>РУКОВОДИТЕЛИ</t>
  </si>
  <si>
    <t>Коэффициент образования</t>
  </si>
  <si>
    <t>Коэффициент специфики</t>
  </si>
  <si>
    <t>№ колонки таблицы 1</t>
  </si>
  <si>
    <t>СПЕЦИАЛИСТЫ</t>
  </si>
  <si>
    <t>Доплата молодым специалистам из числа ППС</t>
  </si>
  <si>
    <t>СЛУЖАЩИЕ</t>
  </si>
  <si>
    <t>РАБОЧИЕ</t>
  </si>
  <si>
    <t xml:space="preserve">Тарифный коэффициент </t>
  </si>
  <si>
    <t>Коэффициенты по занимаемой категории</t>
  </si>
  <si>
    <t>Перед началом заполнения таб.1 ознакомьтесь с приложением 1</t>
  </si>
  <si>
    <t>Примечание.: подробное описание коэффициентов разряда см. прил.2</t>
  </si>
  <si>
    <t>Прим.: см. прил. 3</t>
  </si>
  <si>
    <t>Прим.: Классификацию групп уравней управления см. прил. 4</t>
  </si>
  <si>
    <t>13 (в %)</t>
  </si>
  <si>
    <t>Для КРТ</t>
  </si>
  <si>
    <t>Базовая единица = 4482</t>
  </si>
  <si>
    <t>Работа профессорско-преподавательского состава, реализующего программы бакалавриата, программы подготовки специалистов, программы магистратуры, программы подготовки научно-педагогических кадров в аспирантуре, программы ординатуры, программы ассистентуры-стажировки, интернатуры</t>
  </si>
  <si>
    <t xml:space="preserve">Группа 1 </t>
  </si>
  <si>
    <t>Табл.2</t>
  </si>
  <si>
    <t xml:space="preserve">Коэф. образования </t>
  </si>
  <si>
    <t>Табл.3</t>
  </si>
  <si>
    <t>Табл.5</t>
  </si>
  <si>
    <t>Таблица 5</t>
  </si>
  <si>
    <t>Стаж работы в СурГУ более 20 лет</t>
  </si>
  <si>
    <t>Стаж работы в СурГУ от 10 до 20 лет</t>
  </si>
  <si>
    <t>Стаж работы в СурГУ от 5 до 10 лет</t>
  </si>
  <si>
    <t>Стаж работы в СурГУ от 2 до 5 лет</t>
  </si>
  <si>
    <t>Стаж работы в СурГУ от 1 до 2 лет</t>
  </si>
  <si>
    <t>Табл.4.1</t>
  </si>
  <si>
    <t>Табл.4.2</t>
  </si>
  <si>
    <t>Таблица 4.1</t>
  </si>
  <si>
    <t>Таблица 4.2</t>
  </si>
  <si>
    <t>Стаж работы  более 20 лет</t>
  </si>
  <si>
    <t>Стаж работы  от 10 до 20 лет</t>
  </si>
  <si>
    <t>Стаж работы  от 5 до 10 лет</t>
  </si>
  <si>
    <t>Стаж работы  от 2 до 5 лет</t>
  </si>
  <si>
    <t>Стаж работы  от 1 до 2 лет</t>
  </si>
  <si>
    <t>Размеры коэффициентов указаны в таблицах 2-7</t>
  </si>
  <si>
    <t>Тарифный коэф.</t>
  </si>
  <si>
    <t>Коэффициент</t>
  </si>
  <si>
    <t>Компенсационные выплаты</t>
  </si>
  <si>
    <t>Размер  коэффициента</t>
  </si>
  <si>
    <t xml:space="preserve">Коэффициент специфики </t>
  </si>
  <si>
    <t>Ведущий научный сотрудник</t>
  </si>
  <si>
    <t>Старший научный сотрудник</t>
  </si>
  <si>
    <t>Научный сотрудник</t>
  </si>
  <si>
    <t>Младший научный сотрудник</t>
  </si>
  <si>
    <t>Табл. 9</t>
  </si>
  <si>
    <t>Табл. 8</t>
  </si>
  <si>
    <t>Табл. 7</t>
  </si>
  <si>
    <t>Перечень должностей по категориям работников Сургутского государственного университета ХМАО-Югры</t>
  </si>
  <si>
    <t>Руководители 1 уровня</t>
  </si>
  <si>
    <t>Ректор</t>
  </si>
  <si>
    <t>Руководители 2 уровня</t>
  </si>
  <si>
    <t>Руководители 3 уровня</t>
  </si>
  <si>
    <t>Заместитель главного бухгалтера</t>
  </si>
  <si>
    <t>Руководители 4 уровня</t>
  </si>
  <si>
    <t>Главный библиотекарь</t>
  </si>
  <si>
    <t>Руководитель службы охраны труда</t>
  </si>
  <si>
    <t>Старший преподаватель</t>
  </si>
  <si>
    <t>Преподаватель</t>
  </si>
  <si>
    <t>Ассистент</t>
  </si>
  <si>
    <t xml:space="preserve">Механик </t>
  </si>
  <si>
    <t>Помощник ректора</t>
  </si>
  <si>
    <t>Архивариус</t>
  </si>
  <si>
    <t>Делопроизводитель</t>
  </si>
  <si>
    <t xml:space="preserve">Комендант </t>
  </si>
  <si>
    <t>Контролер билетов</t>
  </si>
  <si>
    <t>Лаборант</t>
  </si>
  <si>
    <t>Рабочий 1 разряда</t>
  </si>
  <si>
    <t>Рабочий 2 разряда</t>
  </si>
  <si>
    <t>Грузчик 2 разряда</t>
  </si>
  <si>
    <t>Кастелянша 2 разряда</t>
  </si>
  <si>
    <t>Оператор стиральных машин 2 разряда</t>
  </si>
  <si>
    <t>Садовник 2 разряда</t>
  </si>
  <si>
    <t>Рабочий 3 разряда</t>
  </si>
  <si>
    <t>Рабочий 4 разряда</t>
  </si>
  <si>
    <t>Швея 4 разряда</t>
  </si>
  <si>
    <t>Рабочий 5 разряда</t>
  </si>
  <si>
    <t>Рабочий 6 разряда</t>
  </si>
  <si>
    <t>Бутафор 6 разряда</t>
  </si>
  <si>
    <t>Плотник 6 разряда</t>
  </si>
  <si>
    <t>Повар 6 разряда</t>
  </si>
  <si>
    <t>Слесарь КИПиА 6 разряда</t>
  </si>
  <si>
    <t>Слесарь-ремонтник  6 разряда</t>
  </si>
  <si>
    <t>Слесарь-сантехник 6 разряда</t>
  </si>
  <si>
    <t>Токарь 6 разряда</t>
  </si>
  <si>
    <t>Электромонтер по ремонту и обслуживанию электрооборудования 6 разряда</t>
  </si>
  <si>
    <t>1 уровень</t>
  </si>
  <si>
    <t>2 уровень</t>
  </si>
  <si>
    <t>3 уровень</t>
  </si>
  <si>
    <t>4 уровень</t>
  </si>
  <si>
    <t>Основание для установления коэффициента</t>
  </si>
  <si>
    <t>Размер коэффициента за государственные награды</t>
  </si>
  <si>
    <t>Государственные награды (ордена, медали, знаки, почётные звания, спортивные звания, почётные грамоты) РФ, СССР, РСФСР, в том числе:</t>
  </si>
  <si>
    <t>- ордена, медали, знаки, почётные, спортивные звания:</t>
  </si>
  <si>
    <t>0,40</t>
  </si>
  <si>
    <t xml:space="preserve"> «Народный…»</t>
  </si>
  <si>
    <t xml:space="preserve"> «Заслуженный…»</t>
  </si>
  <si>
    <t xml:space="preserve"> «Мастер спорта…»</t>
  </si>
  <si>
    <t xml:space="preserve"> «Мастер спорта международного класса…»</t>
  </si>
  <si>
    <t xml:space="preserve"> «Гроссмейстер…»</t>
  </si>
  <si>
    <t xml:space="preserve"> «Лауреат премий президента РФ».</t>
  </si>
  <si>
    <t>- почётные грамоты органа исполнительной власти РФ, СССР,</t>
  </si>
  <si>
    <t xml:space="preserve"> РСФСР, осуществляющего управление в сфере образования;</t>
  </si>
  <si>
    <t>- в сфере культуры почётные звания:</t>
  </si>
  <si>
    <t xml:space="preserve"> «Лауреат международных конкурсов, выставок»;</t>
  </si>
  <si>
    <t xml:space="preserve"> «Лауреат всероссийских конкурсов, выставок, поддерживаемых</t>
  </si>
  <si>
    <t xml:space="preserve"> Министерством культуры Российской Федерации»</t>
  </si>
  <si>
    <t>Награды и почётные звания Ханты-Мансийского автономного округа – Югры, в том числе:</t>
  </si>
  <si>
    <t>- медали, знаки</t>
  </si>
  <si>
    <t>- почётные звания</t>
  </si>
  <si>
    <t>- почётные грамоты Губернатора Ханты-Мансийского - автономного округа – Югры</t>
  </si>
  <si>
    <t>- почётные грамоты Думы Ханты-Мансийского автономного округа – Югры</t>
  </si>
  <si>
    <t>- благодарственные письма Губернатора Ханты-Мансийского автономного округа – Югры</t>
  </si>
  <si>
    <t>Ведомственные знаки отличия в труде РФ, СССР, РСФСР, в том числе:</t>
  </si>
  <si>
    <t>- медаль К.Д. Ушинского</t>
  </si>
  <si>
    <t>- нагрудный знак «Почётный работник…», почётное звание «Почётный работник…»</t>
  </si>
  <si>
    <t>0,10</t>
  </si>
  <si>
    <t>- иные нагрудные знаки</t>
  </si>
  <si>
    <t>- благодарственные письма органа исполнительной власти РФ, СССР, РСФСР, осуществляющего управление в сфере образования</t>
  </si>
  <si>
    <t>0,05</t>
  </si>
  <si>
    <t>Расчет заработной платы сотрудников по категории "рабочие"</t>
  </si>
  <si>
    <t>Расчет заработной платы сотрудников по категории "Руководители"</t>
  </si>
  <si>
    <t>Расчет заработной платы сотрудников по категории "Специалисты"</t>
  </si>
  <si>
    <t>Расчет заработной платы сотрудников по категории "Служащие"</t>
  </si>
  <si>
    <t>Расчет заработной платы сотрудников по категории "Научные сотрудники"</t>
  </si>
  <si>
    <t>Расчет заработной платы сотрудников по категории "Профессорско-преподавательский состав"</t>
  </si>
  <si>
    <t>Примечание: см. "медали и награды"</t>
  </si>
  <si>
    <t>Примечание: см. "Перечень должностей"</t>
  </si>
  <si>
    <t>Главный бухгалтер</t>
  </si>
  <si>
    <t>Директор института</t>
  </si>
  <si>
    <t>Проректор</t>
  </si>
  <si>
    <t>Ученый секретарь</t>
  </si>
  <si>
    <t>Директор научной библиотеки</t>
  </si>
  <si>
    <t>Заместитель директора института</t>
  </si>
  <si>
    <t>Доплата за книгоиздательскую продукцию (70 р. на физическое лицо)</t>
  </si>
  <si>
    <t>Специалист по связям с общественностью</t>
  </si>
  <si>
    <t>Тьютор</t>
  </si>
  <si>
    <t>10 (в %)</t>
  </si>
  <si>
    <t>9 (в %)</t>
  </si>
  <si>
    <t>5 (в %)</t>
  </si>
  <si>
    <t>Расчет должностного оклада</t>
  </si>
  <si>
    <t>Гардеробщик 1 разряда</t>
  </si>
  <si>
    <t>Дворник 1 разряда</t>
  </si>
  <si>
    <t>Уборщик служебных помещений 1 разряда</t>
  </si>
  <si>
    <t>Слесарь по ремонту автомобилей 2 разряда</t>
  </si>
  <si>
    <t>Слесарь по ремонту автомобилей 3 разряда</t>
  </si>
  <si>
    <t>Водитель автомобиля 4 разряда</t>
  </si>
  <si>
    <t>Водитель погрузчика 4 разряда</t>
  </si>
  <si>
    <t>Слесарь по ремонту автомобилей 4 разряда</t>
  </si>
  <si>
    <t>Электромонтер по ремонту и обслуживанию электрооборудования 4 разряда</t>
  </si>
  <si>
    <t>Водитель автомобиля 5 разряда</t>
  </si>
  <si>
    <t>Слесарь по ремонту и обслуживанию систем вентиляции и кондиционирования 5 разряда</t>
  </si>
  <si>
    <t>Плотник 5 разряда</t>
  </si>
  <si>
    <t>Электросварщик ручной сварки 6 разряда</t>
  </si>
  <si>
    <t>РКиСН</t>
  </si>
  <si>
    <t>Сумма, руб.</t>
  </si>
  <si>
    <t>Районный коэффициент</t>
  </si>
  <si>
    <t>Кол-во штатных единиц, занимаемых работником</t>
  </si>
  <si>
    <r>
      <t xml:space="preserve">Стимулирующие выплаты 
</t>
    </r>
    <r>
      <rPr>
        <b/>
        <sz val="10"/>
        <color indexed="8"/>
        <rFont val="Times New Roman"/>
        <family val="1"/>
        <charset val="204"/>
      </rPr>
      <t>(с учетом РКиСН)</t>
    </r>
  </si>
  <si>
    <t>Итого гарантированная заработная плата 
(далее - ГЗП)</t>
  </si>
  <si>
    <t>Базовый коэффициент (коэффициент образования)</t>
  </si>
  <si>
    <t>Среднее профессиональное образование по программам подготовки специалистов среднего звена, неполное высшее образование</t>
  </si>
  <si>
    <t>Среднее профессиональное образование по программам подготовки квалифицированных рабочих (служащих)</t>
  </si>
  <si>
    <t>Среднее общее образование</t>
  </si>
  <si>
    <t>Стимулирующие выплаты</t>
  </si>
  <si>
    <t>Наименование выплаты</t>
  </si>
  <si>
    <t>Размер выплаты 
(% от ГЗП)</t>
  </si>
  <si>
    <t>1. Руководители.</t>
  </si>
  <si>
    <t>Категории руководителей и специалистов, осуществляющих управление образовательным учреждением по функциям - общее руководство, руководство структурными подразделениями и службами.</t>
  </si>
  <si>
    <t>Начальник управления общественных связей и информационно-издательской деятельности</t>
  </si>
  <si>
    <t>Начальник учебно-методического управления</t>
  </si>
  <si>
    <t>Директор симуляционного-тренингового аккредитационного центра</t>
  </si>
  <si>
    <t>Начальник отдела менеджмента качества образования</t>
  </si>
  <si>
    <t>Начальник планово-экономического отдела</t>
  </si>
  <si>
    <t>Начальник отдела по управлению имуществом</t>
  </si>
  <si>
    <t>Начальник отдела организации труда и заработной платы</t>
  </si>
  <si>
    <t>Начальник отдела снабжения</t>
  </si>
  <si>
    <t>Начальник отдела кадров</t>
  </si>
  <si>
    <t>Начальник юридического отдела</t>
  </si>
  <si>
    <t>Начальник административного отдела</t>
  </si>
  <si>
    <t>Начальник отдела по связям с общественностью</t>
  </si>
  <si>
    <t>Начальник отдела лицензирования, аккредитации и методического сопровождения</t>
  </si>
  <si>
    <t>Начальник отдела учета расчетов</t>
  </si>
  <si>
    <t>Начальник отдела начисления заработной платы и социальных платежей</t>
  </si>
  <si>
    <t>Начальник отдела телекоммуникационных систем</t>
  </si>
  <si>
    <t>Начальник отдела информационных ресурсов</t>
  </si>
  <si>
    <t>Начальник отдела сопровождения компьютерной техники</t>
  </si>
  <si>
    <t>Начальник отдела сопровождения мультимедиа оборудования</t>
  </si>
  <si>
    <t>Руководитель центра карьеры</t>
  </si>
  <si>
    <t>Руководитель издательского центра</t>
  </si>
  <si>
    <t>Заведующий комплексом общежитий</t>
  </si>
  <si>
    <t>Заведующий отделом подготовки научно-педагогических кадров</t>
  </si>
  <si>
    <t>Заведующий отделом обслуживания и хранения фондов</t>
  </si>
  <si>
    <r>
      <rPr>
        <b/>
        <sz val="12"/>
        <rFont val="Times New Roman"/>
        <family val="1"/>
        <charset val="204"/>
      </rPr>
      <t>2. Специалисты.</t>
    </r>
    <r>
      <rPr>
        <sz val="12"/>
        <rFont val="Times New Roman"/>
        <family val="1"/>
        <charset val="204"/>
      </rPr>
      <t xml:space="preserve"> </t>
    </r>
  </si>
  <si>
    <t>2.1 Профессорско-преподавательский состав</t>
  </si>
  <si>
    <t>2.3 Межотраслевые специалисты</t>
  </si>
  <si>
    <t>Категории работников, имеющие высшее и среднее профессиональное образование, относящихся по тарифно-квалификационным характеристикам к категории "специалисты", осуществляющие функции по сопровождению и обслуживанию образовательной деятельности учреждения.</t>
  </si>
  <si>
    <t>Выпускающий редактор</t>
  </si>
  <si>
    <t>Ведущий библиотекарь</t>
  </si>
  <si>
    <t>Специалист по работе с молодежью</t>
  </si>
  <si>
    <t>Хореограф</t>
  </si>
  <si>
    <t>Хранитель музейных предметов</t>
  </si>
  <si>
    <t>3. Служащие</t>
  </si>
  <si>
    <t>Специалисты и другие служащие различной квалификации, осуществляющие сопровождение и обслуживание образовательного процесса, и исполняющие необходимые сервисные функции по профилю и направленности образовательных программ, реализуемых образовательным учреждением.</t>
  </si>
  <si>
    <t>Администратор</t>
  </si>
  <si>
    <t>Инспектор по учету</t>
  </si>
  <si>
    <t>4. Рабочие</t>
  </si>
  <si>
    <t>Категория работников, не принимающих непосредственного участия в выполнении основных функций образовательного учреждения, но обслуживающие их.</t>
  </si>
  <si>
    <t>Кладовщик 2 разряда</t>
  </si>
  <si>
    <t>Машинист сцены 4 разряда</t>
  </si>
  <si>
    <r>
      <t xml:space="preserve">% от ГЗП
</t>
    </r>
    <r>
      <rPr>
        <b/>
        <sz val="10"/>
        <color indexed="10"/>
        <rFont val="Times New Roman"/>
        <family val="1"/>
        <charset val="204"/>
      </rPr>
      <t>Таблица 3</t>
    </r>
  </si>
  <si>
    <r>
      <t xml:space="preserve">Ставка заработной платы, руб. </t>
    </r>
    <r>
      <rPr>
        <b/>
        <vertAlign val="superscript"/>
        <sz val="9"/>
        <color indexed="8"/>
        <rFont val="Times New Roman"/>
        <family val="1"/>
        <charset val="204"/>
      </rPr>
      <t>1)</t>
    </r>
  </si>
  <si>
    <r>
      <t xml:space="preserve">Базовый коэффициент (коэффициент образования) 
</t>
    </r>
    <r>
      <rPr>
        <b/>
        <sz val="9"/>
        <color indexed="10"/>
        <rFont val="Times New Roman"/>
        <family val="1"/>
        <charset val="204"/>
      </rPr>
      <t>Таблица 2</t>
    </r>
  </si>
  <si>
    <t>ИТОГО должностной оклад , руб.</t>
  </si>
  <si>
    <t>Старшая медицинская сестра</t>
  </si>
  <si>
    <t>Начальник отдела по организации приема обучающихся</t>
  </si>
  <si>
    <t>Начальник отдела учета доходов и материальных ценностей</t>
  </si>
  <si>
    <t>Специалист по персоналу</t>
  </si>
  <si>
    <t>Специалист по оценке и аттестации персонала</t>
  </si>
  <si>
    <t>Дежурный по залу</t>
  </si>
  <si>
    <t>Коэффициент специфики за работу в ОО ВО</t>
  </si>
  <si>
    <t>2.2 Иные педагогические работники</t>
  </si>
  <si>
    <t>2.4 Научные сотрудники</t>
  </si>
  <si>
    <t>Начальник управления информатизации</t>
  </si>
  <si>
    <t>Директор регионального модельного центра дополнительного образования детей ХМАО-Югры</t>
  </si>
  <si>
    <t>Начальник учебного отдела по заочной форме обучения</t>
  </si>
  <si>
    <t>Начальник учебного отдела по очной форме обучения</t>
  </si>
  <si>
    <t>Заведующий отделением</t>
  </si>
  <si>
    <t>Заведующий отделом библиотечных технологий и социокультурных коммуникаций</t>
  </si>
  <si>
    <t>Заведующий отделом комплектования и научной обработки документов</t>
  </si>
  <si>
    <t>Заведующий отделом сопровождения исследовательской деятельности</t>
  </si>
  <si>
    <t>Начальник отдела по обеспечению безопасности</t>
  </si>
  <si>
    <t>Руководитель регионального ресурсного центра повышения уровня финансовой грамотности населения ХМАО</t>
  </si>
  <si>
    <t>Руководитель учебно-производственной практики</t>
  </si>
  <si>
    <t>Заведующий кафедрой</t>
  </si>
  <si>
    <t>Методист</t>
  </si>
  <si>
    <t>Педагог-психолог</t>
  </si>
  <si>
    <t xml:space="preserve">Профконсультант </t>
  </si>
  <si>
    <t>Редактор</t>
  </si>
  <si>
    <t>Специалист гражданской обороны</t>
  </si>
  <si>
    <t>Специалист по закупкам</t>
  </si>
  <si>
    <t>Специалист по противопожарной профилактике</t>
  </si>
  <si>
    <t>Учебный мастер</t>
  </si>
  <si>
    <t>Диспетчер образовательного учреждения</t>
  </si>
  <si>
    <t>Рабочий по комплексному обслуживанию 4 разряда</t>
  </si>
  <si>
    <t>Начальник административно-хозяйственного управления</t>
  </si>
  <si>
    <t>Начальник научного отдела</t>
  </si>
  <si>
    <t>Начальник отдела образовательных программ</t>
  </si>
  <si>
    <t>Директор центра развития цифровых компетенций и онлайн-образования</t>
  </si>
  <si>
    <t>Заведующий сектором по обеспечению круглосуточного контроля систем жизнеобеспечения</t>
  </si>
  <si>
    <t>Начальник административно-хозяйственного отдела</t>
  </si>
  <si>
    <t>Начальник отдела организационно-массовой работы</t>
  </si>
  <si>
    <t>Начальник отдела кадров обучающихся</t>
  </si>
  <si>
    <t>Начальник отдела закупок</t>
  </si>
  <si>
    <t>Начальник отдела по социальной поддержке обучающихся</t>
  </si>
  <si>
    <t>Начальник отдела технической эксплуатации и обслуживания</t>
  </si>
  <si>
    <t>Начальник отдела молодежных инициатив</t>
  </si>
  <si>
    <t>Начальник отдела по реализации цифровых проектов</t>
  </si>
  <si>
    <t>Начальник международного отдела</t>
  </si>
  <si>
    <t>Руководитель отдела сопрождения мероприятий</t>
  </si>
  <si>
    <t>Аналитик по спорту</t>
  </si>
  <si>
    <t>Архивист 1 категории</t>
  </si>
  <si>
    <t>Библиотекарь</t>
  </si>
  <si>
    <t>Библиотекарь 1 категории</t>
  </si>
  <si>
    <t>Библиотекарь 2 категории</t>
  </si>
  <si>
    <t>Бухгалтер</t>
  </si>
  <si>
    <t xml:space="preserve">Бухгалтер </t>
  </si>
  <si>
    <t>Бухгалтер 1 категории</t>
  </si>
  <si>
    <t>Бухгалтер 2 категории</t>
  </si>
  <si>
    <t>Документовед</t>
  </si>
  <si>
    <t>Документовед 1 категории</t>
  </si>
  <si>
    <t>Документовед 2 категории</t>
  </si>
  <si>
    <t>Звукооператор 1 категории</t>
  </si>
  <si>
    <t>Звукооператор 2 категории</t>
  </si>
  <si>
    <t>Инженер</t>
  </si>
  <si>
    <t>Инженер 1 категории</t>
  </si>
  <si>
    <t>Инженер 2 категории</t>
  </si>
  <si>
    <t>Инженер по вентиляции</t>
  </si>
  <si>
    <t>Инженер по качеству</t>
  </si>
  <si>
    <t>Инженер по качеству 1 категории</t>
  </si>
  <si>
    <t>Инженер по охране окружающей среды (эколог)</t>
  </si>
  <si>
    <t>Инженер по патентной и изобретательской работе 2 категории</t>
  </si>
  <si>
    <t>Инженер по ремонту</t>
  </si>
  <si>
    <t>Инженер по ремонту 1 категории</t>
  </si>
  <si>
    <t>Инженер по эксплуатации теплотехнического оборудования</t>
  </si>
  <si>
    <t>Инженер по эксплуатации теплотехнического оборудования 1 категории</t>
  </si>
  <si>
    <t>Инженер-программист</t>
  </si>
  <si>
    <t>Инженер-программист 1 категории</t>
  </si>
  <si>
    <t>Инженер-программист 2 категории</t>
  </si>
  <si>
    <t>Инженер-электроник</t>
  </si>
  <si>
    <t>Инженер-энергетик 2 категории</t>
  </si>
  <si>
    <t>Инспектор отдела кадров</t>
  </si>
  <si>
    <t>Инструктор по спорту</t>
  </si>
  <si>
    <t xml:space="preserve">Медицинская сестра </t>
  </si>
  <si>
    <t>Монтажер</t>
  </si>
  <si>
    <t>Переводчик</t>
  </si>
  <si>
    <t>Переводчик 1 категории</t>
  </si>
  <si>
    <t>Помощник режиссера 2 категории</t>
  </si>
  <si>
    <t>Профконсультант 1 категории</t>
  </si>
  <si>
    <t>Психолог</t>
  </si>
  <si>
    <t>Психолог 1 категории</t>
  </si>
  <si>
    <t>Режиссер 2 категории</t>
  </si>
  <si>
    <t xml:space="preserve">Режиссер массовых представлений 1 категории </t>
  </si>
  <si>
    <t>Референт 1 категории</t>
  </si>
  <si>
    <t xml:space="preserve">Специалист </t>
  </si>
  <si>
    <t>Специалист по информационной безопасности</t>
  </si>
  <si>
    <t>Специалист по охране труда</t>
  </si>
  <si>
    <t>Специалист по охране труда 1 категории</t>
  </si>
  <si>
    <t>Специалист по охране труда 2 категории</t>
  </si>
  <si>
    <t>Специалист по учебно-методической работе</t>
  </si>
  <si>
    <t>Специалист по учебно-методической работе 1 категории</t>
  </si>
  <si>
    <t xml:space="preserve">Специалист по учебно-методической работе 2 категории </t>
  </si>
  <si>
    <t>Техник</t>
  </si>
  <si>
    <t>Техник 1 категории</t>
  </si>
  <si>
    <t>Техник 2 категории</t>
  </si>
  <si>
    <t>Художник по свету 1 категории</t>
  </si>
  <si>
    <t>Художник-постановщик 1 категории</t>
  </si>
  <si>
    <t>Экономист</t>
  </si>
  <si>
    <t>Экономист 1 категории</t>
  </si>
  <si>
    <t>Экономист 2 категории</t>
  </si>
  <si>
    <t>Эксперт</t>
  </si>
  <si>
    <t>Эксперт 1 категории</t>
  </si>
  <si>
    <t>Эксперт 2 категории</t>
  </si>
  <si>
    <t>Юрисконсульт</t>
  </si>
  <si>
    <t>Юрисконсульт 1 категории</t>
  </si>
  <si>
    <t>Юрисконсульт 2 категории</t>
  </si>
  <si>
    <t xml:space="preserve">Оператор диспетчерской движения и погрузочно-разгрузочных работ </t>
  </si>
  <si>
    <t xml:space="preserve">Кассир </t>
  </si>
  <si>
    <t xml:space="preserve">Дежурный по залу </t>
  </si>
  <si>
    <t>Выплаты за интенсивность и высокие результаты работы 
с 01.01.2022 г.</t>
  </si>
  <si>
    <t>Примечание: ячейки, выделенные синим шрифтом, заполняются автоматически!</t>
  </si>
  <si>
    <r>
      <rPr>
        <vertAlign val="superscript"/>
        <sz val="14"/>
        <color indexed="8"/>
        <rFont val="Times New Roman"/>
        <family val="1"/>
        <charset val="204"/>
      </rPr>
      <t>1)</t>
    </r>
    <r>
      <rPr>
        <sz val="14"/>
        <color indexed="8"/>
        <rFont val="Times New Roman"/>
        <family val="1"/>
        <charset val="204"/>
      </rPr>
      <t xml:space="preserve"> - ставка заработной платы с 01июня 2022 года установлена в размере 7 107,0 рублей.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</si>
</sst>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"/>
    <numFmt numFmtId="166" formatCode="#,##0.0"/>
    <numFmt numFmtId="167" formatCode="#,##0.00_ ;\-#,##0.00\ "/>
  </numFmts>
  <fonts count="56" x14ac:knownFonts="1"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vertAlign val="superscript"/>
      <sz val="9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10"/>
      <color theme="1"/>
      <name val="Arial Cyr"/>
      <family val="2"/>
      <charset val="204"/>
    </font>
    <font>
      <sz val="9"/>
      <color theme="0"/>
      <name val="Times New Roman"/>
      <family val="1"/>
      <charset val="204"/>
    </font>
    <font>
      <u/>
      <sz val="10"/>
      <color theme="10"/>
      <name val="Arial Cyr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5" tint="-0.249977111117893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sz val="14"/>
      <color theme="5" tint="-0.499984740745262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b/>
      <sz val="16"/>
      <color theme="5" tint="-0.49998474074526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6" tint="-0.499984740745262"/>
      <name val="Times New Roman"/>
      <family val="1"/>
      <charset val="204"/>
    </font>
    <font>
      <b/>
      <sz val="12"/>
      <color theme="4" tint="-0.499984740745262"/>
      <name val="Times New Roman"/>
      <family val="1"/>
      <charset val="204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u/>
      <sz val="11"/>
      <color theme="10"/>
      <name val="Arial Cyr"/>
      <family val="2"/>
      <charset val="204"/>
    </font>
    <font>
      <b/>
      <sz val="11"/>
      <color theme="4" tint="-0.499984740745262"/>
      <name val="Times New Roman"/>
      <family val="1"/>
      <charset val="204"/>
    </font>
    <font>
      <b/>
      <sz val="10"/>
      <color theme="4" tint="-0.499984740745262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u/>
      <sz val="12"/>
      <color theme="10"/>
      <name val="Arial Cyr"/>
      <family val="2"/>
      <charset val="204"/>
    </font>
    <font>
      <b/>
      <sz val="9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0" fillId="0" borderId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792">
    <xf numFmtId="0" fontId="0" fillId="0" borderId="0" xfId="0"/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Fill="1" applyBorder="1" applyProtection="1">
      <protection locked="0"/>
    </xf>
    <xf numFmtId="0" fontId="23" fillId="0" borderId="0" xfId="0" applyFont="1" applyFill="1" applyProtection="1">
      <protection locked="0"/>
    </xf>
    <xf numFmtId="0" fontId="23" fillId="0" borderId="0" xfId="0" applyFont="1" applyFill="1" applyBorder="1" applyProtection="1">
      <protection locked="0"/>
    </xf>
    <xf numFmtId="0" fontId="24" fillId="0" borderId="0" xfId="0" applyFont="1" applyFill="1" applyProtection="1">
      <protection locked="0"/>
    </xf>
    <xf numFmtId="0" fontId="25" fillId="0" borderId="0" xfId="0" applyFont="1" applyFill="1" applyProtection="1">
      <protection locked="0"/>
    </xf>
    <xf numFmtId="0" fontId="25" fillId="0" borderId="0" xfId="0" applyFont="1" applyFill="1" applyBorder="1" applyProtection="1">
      <protection locked="0"/>
    </xf>
    <xf numFmtId="0" fontId="21" fillId="0" borderId="0" xfId="0" applyFont="1" applyFill="1" applyBorder="1" applyProtection="1">
      <protection locked="0"/>
    </xf>
    <xf numFmtId="0" fontId="26" fillId="0" borderId="0" xfId="0" applyFont="1" applyFill="1" applyAlignment="1" applyProtection="1">
      <alignment vertical="center"/>
      <protection locked="0"/>
    </xf>
    <xf numFmtId="0" fontId="27" fillId="3" borderId="0" xfId="0" applyFont="1" applyFill="1" applyBorder="1" applyAlignment="1" applyProtection="1">
      <alignment vertical="center"/>
      <protection locked="0"/>
    </xf>
    <xf numFmtId="0" fontId="27" fillId="3" borderId="0" xfId="0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Protection="1">
      <protection locked="0"/>
    </xf>
    <xf numFmtId="0" fontId="27" fillId="4" borderId="1" xfId="0" applyFont="1" applyFill="1" applyBorder="1" applyAlignment="1" applyProtection="1">
      <alignment vertical="center" wrapText="1"/>
      <protection locked="0"/>
    </xf>
    <xf numFmtId="0" fontId="27" fillId="0" borderId="0" xfId="0" applyFont="1" applyFill="1" applyAlignment="1" applyProtection="1">
      <alignment vertical="center"/>
      <protection locked="0"/>
    </xf>
    <xf numFmtId="0" fontId="27" fillId="4" borderId="2" xfId="0" applyFont="1" applyFill="1" applyBorder="1" applyAlignment="1" applyProtection="1">
      <alignment vertical="center" wrapText="1"/>
      <protection locked="0"/>
    </xf>
    <xf numFmtId="0" fontId="27" fillId="4" borderId="3" xfId="0" applyFont="1" applyFill="1" applyBorder="1" applyAlignment="1" applyProtection="1">
      <alignment vertical="center" wrapText="1"/>
      <protection locked="0"/>
    </xf>
    <xf numFmtId="0" fontId="27" fillId="5" borderId="4" xfId="0" applyFont="1" applyFill="1" applyBorder="1" applyAlignment="1" applyProtection="1">
      <alignment horizontal="center" vertical="center" wrapText="1"/>
      <protection locked="0"/>
    </xf>
    <xf numFmtId="0" fontId="27" fillId="5" borderId="5" xfId="0" applyFont="1" applyFill="1" applyBorder="1" applyAlignment="1" applyProtection="1">
      <alignment horizontal="center" vertical="center" textRotation="90" wrapText="1"/>
      <protection locked="0"/>
    </xf>
    <xf numFmtId="0" fontId="25" fillId="4" borderId="4" xfId="0" applyFont="1" applyFill="1" applyBorder="1" applyAlignment="1" applyProtection="1">
      <alignment horizontal="center" vertical="center"/>
      <protection locked="0"/>
    </xf>
    <xf numFmtId="2" fontId="25" fillId="0" borderId="6" xfId="0" applyNumberFormat="1" applyFont="1" applyFill="1" applyBorder="1" applyAlignment="1" applyProtection="1">
      <alignment horizontal="center" vertical="center"/>
      <protection locked="0"/>
    </xf>
    <xf numFmtId="2" fontId="25" fillId="0" borderId="7" xfId="0" applyNumberFormat="1" applyFont="1" applyFill="1" applyBorder="1" applyAlignment="1" applyProtection="1">
      <alignment horizontal="center" vertical="center"/>
      <protection locked="0"/>
    </xf>
    <xf numFmtId="2" fontId="25" fillId="0" borderId="4" xfId="0" applyNumberFormat="1" applyFont="1" applyFill="1" applyBorder="1" applyAlignment="1" applyProtection="1">
      <alignment horizontal="center" vertical="center"/>
      <protection locked="0"/>
    </xf>
    <xf numFmtId="2" fontId="25" fillId="0" borderId="0" xfId="0" applyNumberFormat="1" applyFont="1" applyFill="1" applyAlignment="1" applyProtection="1">
      <alignment horizontal="center" vertical="center"/>
      <protection locked="0"/>
    </xf>
    <xf numFmtId="0" fontId="25" fillId="0" borderId="8" xfId="0" applyFont="1" applyFill="1" applyBorder="1" applyAlignment="1" applyProtection="1">
      <alignment vertical="center"/>
      <protection locked="0"/>
    </xf>
    <xf numFmtId="0" fontId="25" fillId="0" borderId="0" xfId="0" applyFont="1" applyFill="1" applyBorder="1" applyAlignment="1" applyProtection="1">
      <alignment vertical="center"/>
      <protection locked="0"/>
    </xf>
    <xf numFmtId="0" fontId="28" fillId="0" borderId="0" xfId="0" applyFont="1" applyFill="1" applyProtection="1">
      <protection locked="0"/>
    </xf>
    <xf numFmtId="0" fontId="29" fillId="0" borderId="0" xfId="0" applyFont="1" applyFill="1" applyBorder="1" applyAlignment="1" applyProtection="1">
      <alignment vertical="center"/>
      <protection locked="0"/>
    </xf>
    <xf numFmtId="2" fontId="30" fillId="0" borderId="9" xfId="0" applyNumberFormat="1" applyFont="1" applyFill="1" applyBorder="1" applyAlignment="1" applyProtection="1">
      <alignment vertical="center"/>
      <protection locked="0"/>
    </xf>
    <xf numFmtId="2" fontId="30" fillId="0" borderId="7" xfId="0" applyNumberFormat="1" applyFont="1" applyFill="1" applyBorder="1" applyAlignment="1" applyProtection="1">
      <alignment vertical="center"/>
      <protection locked="0"/>
    </xf>
    <xf numFmtId="2" fontId="30" fillId="0" borderId="6" xfId="0" applyNumberFormat="1" applyFont="1" applyFill="1" applyBorder="1" applyAlignment="1" applyProtection="1">
      <alignment vertical="center"/>
      <protection locked="0"/>
    </xf>
    <xf numFmtId="166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Fill="1" applyBorder="1" applyAlignment="1" applyProtection="1">
      <alignment vertical="center"/>
      <protection locked="0"/>
    </xf>
    <xf numFmtId="165" fontId="3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Protection="1">
      <protection locked="0"/>
    </xf>
    <xf numFmtId="0" fontId="32" fillId="0" borderId="0" xfId="0" applyFont="1" applyFill="1" applyBorder="1" applyAlignment="1" applyProtection="1">
      <protection locked="0"/>
    </xf>
    <xf numFmtId="0" fontId="22" fillId="0" borderId="0" xfId="0" applyFont="1" applyFill="1" applyBorder="1" applyAlignment="1" applyProtection="1">
      <protection locked="0"/>
    </xf>
    <xf numFmtId="0" fontId="25" fillId="0" borderId="0" xfId="0" applyFont="1" applyBorder="1" applyAlignment="1" applyProtection="1">
      <alignment horizontal="left" wrapText="1"/>
      <protection locked="0"/>
    </xf>
    <xf numFmtId="2" fontId="22" fillId="0" borderId="0" xfId="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0" fontId="26" fillId="3" borderId="0" xfId="0" applyFont="1" applyFill="1" applyBorder="1" applyAlignment="1" applyProtection="1">
      <protection locked="0"/>
    </xf>
    <xf numFmtId="0" fontId="22" fillId="3" borderId="0" xfId="0" applyFont="1" applyFill="1" applyBorder="1" applyProtection="1">
      <protection locked="0"/>
    </xf>
    <xf numFmtId="0" fontId="26" fillId="0" borderId="0" xfId="0" applyFont="1" applyFill="1" applyBorder="1" applyAlignment="1" applyProtection="1">
      <protection locked="0"/>
    </xf>
    <xf numFmtId="0" fontId="29" fillId="0" borderId="0" xfId="0" applyFont="1" applyFill="1" applyBorder="1" applyAlignment="1" applyProtection="1">
      <protection locked="0"/>
    </xf>
    <xf numFmtId="0" fontId="33" fillId="0" borderId="0" xfId="0" applyFont="1" applyFill="1" applyBorder="1" applyProtection="1">
      <protection locked="0"/>
    </xf>
    <xf numFmtId="0" fontId="33" fillId="0" borderId="0" xfId="0" applyFont="1" applyFill="1" applyProtection="1">
      <protection locked="0"/>
    </xf>
    <xf numFmtId="0" fontId="22" fillId="0" borderId="0" xfId="0" applyFont="1" applyBorder="1" applyAlignment="1" applyProtection="1">
      <alignment horizontal="center" vertical="center" wrapText="1"/>
      <protection locked="0"/>
    </xf>
    <xf numFmtId="0" fontId="34" fillId="0" borderId="0" xfId="0" applyFont="1" applyFill="1" applyProtection="1">
      <protection locked="0"/>
    </xf>
    <xf numFmtId="0" fontId="35" fillId="0" borderId="0" xfId="0" applyFont="1" applyFill="1" applyProtection="1">
      <protection locked="0"/>
    </xf>
    <xf numFmtId="0" fontId="36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25" fillId="0" borderId="0" xfId="0" applyFont="1" applyFill="1" applyAlignment="1" applyProtection="1">
      <alignment vertical="center"/>
      <protection locked="0"/>
    </xf>
    <xf numFmtId="0" fontId="25" fillId="0" borderId="10" xfId="0" applyFont="1" applyFill="1" applyBorder="1" applyAlignment="1" applyProtection="1">
      <alignment vertical="center"/>
      <protection locked="0"/>
    </xf>
    <xf numFmtId="0" fontId="22" fillId="0" borderId="0" xfId="0" applyFont="1"/>
    <xf numFmtId="0" fontId="37" fillId="0" borderId="0" xfId="0" applyFont="1" applyAlignment="1"/>
    <xf numFmtId="0" fontId="22" fillId="0" borderId="0" xfId="0" applyFont="1" applyAlignment="1">
      <alignment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12" xfId="0" applyFont="1" applyFill="1" applyBorder="1" applyAlignment="1">
      <alignment horizontal="center" vertical="center" wrapText="1"/>
    </xf>
    <xf numFmtId="0" fontId="22" fillId="0" borderId="13" xfId="0" applyFont="1" applyBorder="1"/>
    <xf numFmtId="0" fontId="22" fillId="0" borderId="14" xfId="0" applyFont="1" applyBorder="1" applyAlignment="1">
      <alignment horizontal="center"/>
    </xf>
    <xf numFmtId="0" fontId="22" fillId="0" borderId="15" xfId="0" applyFont="1" applyBorder="1"/>
    <xf numFmtId="0" fontId="22" fillId="0" borderId="16" xfId="0" applyFont="1" applyBorder="1" applyAlignment="1">
      <alignment horizontal="center"/>
    </xf>
    <xf numFmtId="0" fontId="22" fillId="0" borderId="15" xfId="0" applyFont="1" applyFill="1" applyBorder="1"/>
    <xf numFmtId="0" fontId="22" fillId="0" borderId="16" xfId="0" applyFont="1" applyFill="1" applyBorder="1" applyAlignment="1">
      <alignment horizontal="center"/>
    </xf>
    <xf numFmtId="0" fontId="22" fillId="0" borderId="17" xfId="0" applyFont="1" applyBorder="1"/>
    <xf numFmtId="0" fontId="22" fillId="0" borderId="18" xfId="0" applyFont="1" applyBorder="1" applyAlignment="1">
      <alignment horizontal="center"/>
    </xf>
    <xf numFmtId="0" fontId="22" fillId="0" borderId="17" xfId="0" applyFont="1" applyFill="1" applyBorder="1"/>
    <xf numFmtId="0" fontId="22" fillId="0" borderId="18" xfId="0" applyFont="1" applyFill="1" applyBorder="1" applyAlignment="1">
      <alignment horizontal="center"/>
    </xf>
    <xf numFmtId="0" fontId="22" fillId="6" borderId="12" xfId="0" applyFont="1" applyFill="1" applyBorder="1" applyAlignment="1">
      <alignment horizontal="center" wrapText="1"/>
    </xf>
    <xf numFmtId="0" fontId="6" fillId="0" borderId="0" xfId="0" applyFont="1" applyFill="1" applyProtection="1">
      <protection locked="0"/>
    </xf>
    <xf numFmtId="0" fontId="6" fillId="0" borderId="0" xfId="0" applyFont="1" applyFill="1" applyBorder="1" applyProtection="1">
      <protection locked="0"/>
    </xf>
    <xf numFmtId="0" fontId="37" fillId="0" borderId="0" xfId="0" applyFont="1" applyFill="1" applyProtection="1">
      <protection locked="0"/>
    </xf>
    <xf numFmtId="0" fontId="37" fillId="0" borderId="0" xfId="0" applyFont="1" applyFill="1" applyBorder="1" applyProtection="1">
      <protection locked="0"/>
    </xf>
    <xf numFmtId="2" fontId="38" fillId="0" borderId="9" xfId="0" applyNumberFormat="1" applyFont="1" applyFill="1" applyBorder="1" applyAlignment="1" applyProtection="1">
      <alignment horizontal="center" vertical="center"/>
      <protection locked="0"/>
    </xf>
    <xf numFmtId="2" fontId="38" fillId="0" borderId="7" xfId="0" applyNumberFormat="1" applyFont="1" applyFill="1" applyBorder="1" applyAlignment="1" applyProtection="1">
      <alignment horizontal="center" vertical="center"/>
      <protection locked="0"/>
    </xf>
    <xf numFmtId="0" fontId="25" fillId="0" borderId="19" xfId="0" applyFont="1" applyFill="1" applyBorder="1" applyAlignment="1" applyProtection="1">
      <alignment horizontal="center" vertical="center"/>
      <protection locked="0"/>
    </xf>
    <xf numFmtId="0" fontId="25" fillId="0" borderId="20" xfId="0" applyFont="1" applyFill="1" applyBorder="1" applyAlignment="1" applyProtection="1">
      <alignment vertical="center"/>
      <protection locked="0"/>
    </xf>
    <xf numFmtId="0" fontId="26" fillId="3" borderId="21" xfId="0" applyFont="1" applyFill="1" applyBorder="1" applyAlignment="1" applyProtection="1">
      <alignment horizontal="left"/>
      <protection locked="0"/>
    </xf>
    <xf numFmtId="2" fontId="38" fillId="0" borderId="9" xfId="0" applyNumberFormat="1" applyFont="1" applyFill="1" applyBorder="1" applyAlignment="1" applyProtection="1">
      <alignment horizontal="center" vertical="center"/>
      <protection locked="0"/>
    </xf>
    <xf numFmtId="0" fontId="26" fillId="4" borderId="0" xfId="0" applyFont="1" applyFill="1" applyBorder="1" applyAlignment="1" applyProtection="1">
      <alignment horizontal="left"/>
      <protection locked="0"/>
    </xf>
    <xf numFmtId="2" fontId="25" fillId="0" borderId="6" xfId="0" applyNumberFormat="1" applyFont="1" applyFill="1" applyBorder="1" applyAlignment="1" applyProtection="1">
      <alignment horizontal="center" vertical="center"/>
      <protection locked="0"/>
    </xf>
    <xf numFmtId="2" fontId="25" fillId="0" borderId="7" xfId="0" applyNumberFormat="1" applyFont="1" applyFill="1" applyBorder="1" applyAlignment="1" applyProtection="1">
      <alignment horizontal="center" vertical="center"/>
      <protection locked="0"/>
    </xf>
    <xf numFmtId="0" fontId="27" fillId="5" borderId="5" xfId="0" applyFont="1" applyFill="1" applyBorder="1" applyAlignment="1" applyProtection="1">
      <alignment horizontal="center" vertical="center" textRotation="90" wrapText="1"/>
      <protection locked="0"/>
    </xf>
    <xf numFmtId="0" fontId="27" fillId="5" borderId="4" xfId="0" applyFont="1" applyFill="1" applyBorder="1" applyAlignment="1" applyProtection="1">
      <alignment horizontal="center" vertical="center" wrapText="1"/>
      <protection locked="0"/>
    </xf>
    <xf numFmtId="0" fontId="27" fillId="5" borderId="5" xfId="0" applyFont="1" applyFill="1" applyBorder="1" applyAlignment="1" applyProtection="1">
      <alignment horizontal="center" vertical="center" textRotation="90" wrapText="1"/>
      <protection locked="0"/>
    </xf>
    <xf numFmtId="0" fontId="37" fillId="0" borderId="0" xfId="0" applyFont="1" applyFill="1" applyAlignment="1" applyProtection="1">
      <alignment horizontal="left"/>
      <protection locked="0"/>
    </xf>
    <xf numFmtId="2" fontId="30" fillId="0" borderId="0" xfId="0" applyNumberFormat="1" applyFont="1" applyFill="1" applyBorder="1" applyAlignment="1" applyProtection="1">
      <alignment vertical="center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9" fillId="0" borderId="22" xfId="0" applyFont="1" applyFill="1" applyBorder="1" applyAlignment="1" applyProtection="1">
      <protection locked="0"/>
    </xf>
    <xf numFmtId="0" fontId="29" fillId="0" borderId="23" xfId="0" applyFont="1" applyFill="1" applyBorder="1" applyAlignment="1" applyProtection="1">
      <protection locked="0"/>
    </xf>
    <xf numFmtId="0" fontId="29" fillId="0" borderId="24" xfId="0" applyFont="1" applyFill="1" applyBorder="1" applyAlignment="1" applyProtection="1">
      <protection locked="0"/>
    </xf>
    <xf numFmtId="0" fontId="39" fillId="0" borderId="0" xfId="0" applyFont="1" applyFill="1" applyBorder="1" applyAlignment="1" applyProtection="1"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31" fillId="0" borderId="0" xfId="0" applyFont="1" applyFill="1" applyBorder="1" applyAlignment="1" applyProtection="1">
      <alignment vertical="center" textRotation="90" wrapText="1"/>
      <protection locked="0"/>
    </xf>
    <xf numFmtId="0" fontId="31" fillId="0" borderId="25" xfId="0" applyFont="1" applyFill="1" applyBorder="1" applyAlignment="1" applyProtection="1">
      <alignment vertical="center" textRotation="90" wrapText="1"/>
      <protection locked="0"/>
    </xf>
    <xf numFmtId="0" fontId="31" fillId="0" borderId="0" xfId="0" applyFont="1" applyFill="1" applyBorder="1" applyAlignment="1" applyProtection="1">
      <protection locked="0"/>
    </xf>
    <xf numFmtId="165" fontId="31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5" xfId="0" applyFont="1" applyFill="1" applyBorder="1" applyAlignment="1" applyProtection="1">
      <alignment horizontal="center" vertical="center"/>
      <protection locked="0"/>
    </xf>
    <xf numFmtId="0" fontId="22" fillId="0" borderId="7" xfId="0" applyFont="1" applyFill="1" applyBorder="1" applyAlignment="1" applyProtection="1"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22" fillId="0" borderId="5" xfId="0" applyFont="1" applyFill="1" applyBorder="1" applyAlignment="1" applyProtection="1">
      <alignment horizontal="left"/>
      <protection locked="0"/>
    </xf>
    <xf numFmtId="0" fontId="40" fillId="0" borderId="0" xfId="0" applyFont="1" applyFill="1" applyBorder="1" applyAlignment="1" applyProtection="1">
      <alignment vertical="center" wrapText="1"/>
      <protection locked="0"/>
    </xf>
    <xf numFmtId="0" fontId="22" fillId="0" borderId="4" xfId="0" applyFont="1" applyFill="1" applyBorder="1" applyAlignment="1" applyProtection="1">
      <alignment vertical="center"/>
      <protection locked="0"/>
    </xf>
    <xf numFmtId="0" fontId="22" fillId="0" borderId="4" xfId="0" applyFont="1" applyFill="1" applyBorder="1" applyAlignment="1" applyProtection="1">
      <protection locked="0"/>
    </xf>
    <xf numFmtId="0" fontId="22" fillId="0" borderId="5" xfId="0" applyFont="1" applyFill="1" applyBorder="1" applyProtection="1">
      <protection locked="0"/>
    </xf>
    <xf numFmtId="0" fontId="22" fillId="0" borderId="27" xfId="0" applyFont="1" applyFill="1" applyBorder="1" applyProtection="1">
      <protection locked="0"/>
    </xf>
    <xf numFmtId="0" fontId="22" fillId="7" borderId="0" xfId="0" applyFont="1" applyFill="1" applyProtection="1">
      <protection locked="0"/>
    </xf>
    <xf numFmtId="0" fontId="26" fillId="7" borderId="0" xfId="0" applyFont="1" applyFill="1" applyBorder="1" applyAlignment="1" applyProtection="1">
      <protection locked="0"/>
    </xf>
    <xf numFmtId="0" fontId="31" fillId="0" borderId="21" xfId="0" applyFont="1" applyFill="1" applyBorder="1" applyAlignment="1" applyProtection="1">
      <alignment horizontal="center"/>
      <protection locked="0"/>
    </xf>
    <xf numFmtId="0" fontId="22" fillId="0" borderId="28" xfId="0" applyFont="1" applyFill="1" applyBorder="1" applyAlignment="1" applyProtection="1">
      <alignment horizontal="left" vertical="center"/>
      <protection locked="0"/>
    </xf>
    <xf numFmtId="0" fontId="22" fillId="0" borderId="29" xfId="0" applyFont="1" applyFill="1" applyBorder="1" applyAlignment="1" applyProtection="1">
      <alignment vertical="center"/>
      <protection locked="0"/>
    </xf>
    <xf numFmtId="0" fontId="22" fillId="0" borderId="7" xfId="0" applyFont="1" applyFill="1" applyBorder="1" applyProtection="1">
      <protection locked="0"/>
    </xf>
    <xf numFmtId="0" fontId="22" fillId="0" borderId="30" xfId="0" applyFont="1" applyFill="1" applyBorder="1" applyProtection="1">
      <protection locked="0"/>
    </xf>
    <xf numFmtId="0" fontId="22" fillId="0" borderId="28" xfId="0" applyFont="1" applyFill="1" applyBorder="1" applyAlignment="1" applyProtection="1">
      <alignment vertical="center"/>
      <protection locked="0"/>
    </xf>
    <xf numFmtId="0" fontId="22" fillId="0" borderId="5" xfId="0" applyFont="1" applyFill="1" applyBorder="1" applyAlignment="1" applyProtection="1">
      <alignment vertical="center"/>
      <protection locked="0"/>
    </xf>
    <xf numFmtId="0" fontId="22" fillId="0" borderId="7" xfId="0" applyFont="1" applyFill="1" applyBorder="1" applyAlignment="1" applyProtection="1">
      <alignment vertical="center"/>
      <protection locked="0"/>
    </xf>
    <xf numFmtId="0" fontId="41" fillId="0" borderId="0" xfId="0" applyFont="1" applyFill="1" applyBorder="1" applyAlignment="1" applyProtection="1">
      <alignment vertical="center"/>
      <protection locked="0"/>
    </xf>
    <xf numFmtId="0" fontId="26" fillId="0" borderId="0" xfId="0" applyFont="1" applyFill="1" applyBorder="1" applyAlignment="1" applyProtection="1">
      <alignment vertical="center"/>
      <protection locked="0"/>
    </xf>
    <xf numFmtId="0" fontId="31" fillId="0" borderId="31" xfId="0" applyFont="1" applyFill="1" applyBorder="1" applyAlignment="1" applyProtection="1">
      <alignment vertical="center"/>
      <protection locked="0"/>
    </xf>
    <xf numFmtId="0" fontId="31" fillId="0" borderId="5" xfId="0" applyFont="1" applyFill="1" applyBorder="1" applyAlignment="1" applyProtection="1">
      <alignment vertical="center"/>
      <protection locked="0"/>
    </xf>
    <xf numFmtId="0" fontId="31" fillId="0" borderId="27" xfId="0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protection locked="0"/>
    </xf>
    <xf numFmtId="0" fontId="22" fillId="0" borderId="32" xfId="0" applyFont="1" applyFill="1" applyBorder="1" applyAlignment="1" applyProtection="1">
      <alignment vertical="center"/>
      <protection locked="0"/>
    </xf>
    <xf numFmtId="0" fontId="22" fillId="0" borderId="33" xfId="0" applyFont="1" applyFill="1" applyBorder="1" applyAlignment="1" applyProtection="1">
      <alignment vertical="center"/>
      <protection locked="0"/>
    </xf>
    <xf numFmtId="2" fontId="38" fillId="0" borderId="18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  <protection locked="0"/>
    </xf>
    <xf numFmtId="0" fontId="26" fillId="3" borderId="21" xfId="0" applyFont="1" applyFill="1" applyBorder="1" applyAlignment="1" applyProtection="1">
      <alignment horizontal="left"/>
      <protection locked="0"/>
    </xf>
    <xf numFmtId="0" fontId="26" fillId="0" borderId="34" xfId="0" applyFont="1" applyBorder="1" applyAlignment="1">
      <alignment vertical="center" wrapText="1"/>
    </xf>
    <xf numFmtId="0" fontId="26" fillId="0" borderId="35" xfId="0" applyFont="1" applyBorder="1" applyAlignment="1">
      <alignment horizontal="center" vertical="center" wrapText="1"/>
    </xf>
    <xf numFmtId="0" fontId="31" fillId="0" borderId="11" xfId="0" applyFont="1" applyBorder="1" applyAlignment="1">
      <alignment vertical="center" wrapText="1"/>
    </xf>
    <xf numFmtId="0" fontId="31" fillId="0" borderId="12" xfId="0" applyFont="1" applyBorder="1" applyAlignment="1">
      <alignment horizontal="center" vertical="center" wrapText="1"/>
    </xf>
    <xf numFmtId="0" fontId="31" fillId="0" borderId="15" xfId="0" applyFont="1" applyBorder="1" applyAlignment="1">
      <alignment vertical="center" wrapText="1"/>
    </xf>
    <xf numFmtId="0" fontId="31" fillId="0" borderId="16" xfId="0" applyFont="1" applyBorder="1" applyAlignment="1">
      <alignment horizontal="center" vertical="center" wrapText="1"/>
    </xf>
    <xf numFmtId="0" fontId="31" fillId="0" borderId="17" xfId="0" applyFont="1" applyBorder="1" applyAlignment="1">
      <alignment vertical="center" wrapText="1"/>
    </xf>
    <xf numFmtId="0" fontId="31" fillId="0" borderId="18" xfId="0" applyFont="1" applyBorder="1" applyAlignment="1">
      <alignment horizontal="center" vertical="center" wrapText="1"/>
    </xf>
    <xf numFmtId="2" fontId="1" fillId="8" borderId="7" xfId="4" applyNumberFormat="1" applyFont="1" applyFill="1" applyBorder="1" applyAlignment="1" applyProtection="1">
      <alignment horizontal="center" vertical="center"/>
      <protection locked="0"/>
    </xf>
    <xf numFmtId="0" fontId="26" fillId="0" borderId="3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justify" vertical="center" wrapText="1"/>
    </xf>
    <xf numFmtId="0" fontId="31" fillId="0" borderId="4" xfId="0" applyFont="1" applyFill="1" applyBorder="1"/>
    <xf numFmtId="0" fontId="3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horizontal="center"/>
    </xf>
    <xf numFmtId="0" fontId="3" fillId="0" borderId="4" xfId="3" applyFont="1" applyFill="1" applyBorder="1" applyAlignment="1">
      <alignment horizontal="left" vertical="center" wrapText="1"/>
    </xf>
    <xf numFmtId="0" fontId="3" fillId="0" borderId="4" xfId="3" applyFont="1" applyFill="1" applyBorder="1" applyAlignment="1">
      <alignment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31" fillId="0" borderId="19" xfId="0" applyFont="1" applyFill="1" applyBorder="1"/>
    <xf numFmtId="0" fontId="26" fillId="5" borderId="36" xfId="0" applyFont="1" applyFill="1" applyBorder="1" applyAlignment="1" applyProtection="1">
      <alignment vertical="center" wrapText="1"/>
      <protection locked="0"/>
    </xf>
    <xf numFmtId="0" fontId="26" fillId="5" borderId="20" xfId="0" applyFont="1" applyFill="1" applyBorder="1" applyAlignment="1" applyProtection="1">
      <alignment vertical="center" wrapText="1"/>
      <protection locked="0"/>
    </xf>
    <xf numFmtId="0" fontId="26" fillId="5" borderId="37" xfId="0" applyFont="1" applyFill="1" applyBorder="1" applyAlignment="1" applyProtection="1">
      <alignment vertical="center" wrapText="1"/>
      <protection locked="0"/>
    </xf>
    <xf numFmtId="0" fontId="26" fillId="5" borderId="38" xfId="0" applyFont="1" applyFill="1" applyBorder="1" applyAlignment="1" applyProtection="1">
      <alignment vertical="center" wrapText="1"/>
      <protection locked="0"/>
    </xf>
    <xf numFmtId="0" fontId="26" fillId="5" borderId="21" xfId="0" applyFont="1" applyFill="1" applyBorder="1" applyAlignment="1" applyProtection="1">
      <alignment vertical="center" wrapText="1"/>
      <protection locked="0"/>
    </xf>
    <xf numFmtId="0" fontId="26" fillId="5" borderId="39" xfId="0" applyFont="1" applyFill="1" applyBorder="1" applyAlignment="1" applyProtection="1">
      <alignment vertical="center" wrapText="1"/>
      <protection locked="0"/>
    </xf>
    <xf numFmtId="0" fontId="27" fillId="5" borderId="6" xfId="0" applyFont="1" applyFill="1" applyBorder="1" applyAlignment="1" applyProtection="1">
      <alignment horizontal="center" vertical="center" wrapText="1"/>
      <protection locked="0"/>
    </xf>
    <xf numFmtId="0" fontId="27" fillId="5" borderId="7" xfId="0" applyFont="1" applyFill="1" applyBorder="1" applyAlignment="1" applyProtection="1">
      <alignment horizontal="center" vertical="center" textRotation="90" wrapText="1"/>
      <protection locked="0"/>
    </xf>
    <xf numFmtId="2" fontId="1" fillId="8" borderId="17" xfId="0" applyNumberFormat="1" applyFont="1" applyFill="1" applyBorder="1" applyAlignment="1" applyProtection="1">
      <alignment horizontal="center" vertical="center"/>
    </xf>
    <xf numFmtId="0" fontId="31" fillId="0" borderId="40" xfId="0" applyFont="1" applyBorder="1" applyAlignment="1">
      <alignment vertical="center" wrapText="1"/>
    </xf>
    <xf numFmtId="0" fontId="31" fillId="0" borderId="41" xfId="0" applyFont="1" applyBorder="1" applyAlignment="1">
      <alignment vertical="center" wrapText="1"/>
    </xf>
    <xf numFmtId="0" fontId="31" fillId="0" borderId="42" xfId="0" applyFont="1" applyBorder="1" applyAlignment="1">
      <alignment vertical="center" wrapText="1"/>
    </xf>
    <xf numFmtId="0" fontId="31" fillId="0" borderId="43" xfId="0" applyFont="1" applyBorder="1" applyAlignment="1">
      <alignment vertical="center" wrapText="1"/>
    </xf>
    <xf numFmtId="0" fontId="31" fillId="0" borderId="44" xfId="0" applyFont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27" fillId="0" borderId="0" xfId="0" applyFont="1" applyFill="1" applyAlignment="1" applyProtection="1">
      <alignment horizontal="center" vertical="center"/>
      <protection locked="0"/>
    </xf>
    <xf numFmtId="0" fontId="42" fillId="0" borderId="0" xfId="0" applyFont="1" applyFill="1" applyBorder="1" applyAlignment="1" applyProtection="1">
      <alignment vertical="center"/>
      <protection locked="0"/>
    </xf>
    <xf numFmtId="0" fontId="28" fillId="0" borderId="0" xfId="0" applyFont="1" applyFill="1" applyBorder="1" applyProtection="1">
      <protection locked="0"/>
    </xf>
    <xf numFmtId="165" fontId="31" fillId="0" borderId="0" xfId="0" applyNumberFormat="1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9" fontId="1" fillId="0" borderId="0" xfId="4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26" fillId="4" borderId="4" xfId="0" applyFont="1" applyFill="1" applyBorder="1" applyAlignment="1">
      <alignment horizontal="center" vertical="center" wrapText="1"/>
    </xf>
    <xf numFmtId="0" fontId="31" fillId="9" borderId="4" xfId="0" applyFont="1" applyFill="1" applyBorder="1" applyAlignment="1">
      <alignment horizontal="left" vertical="center" wrapText="1"/>
    </xf>
    <xf numFmtId="0" fontId="3" fillId="4" borderId="4" xfId="3" applyFont="1" applyFill="1" applyBorder="1" applyAlignment="1">
      <alignment horizontal="center" vertical="center" wrapText="1"/>
    </xf>
    <xf numFmtId="0" fontId="11" fillId="4" borderId="4" xfId="3" applyFont="1" applyFill="1" applyBorder="1" applyAlignment="1">
      <alignment horizontal="center" vertical="center" wrapText="1"/>
    </xf>
    <xf numFmtId="0" fontId="26" fillId="4" borderId="19" xfId="0" applyFont="1" applyFill="1" applyBorder="1" applyAlignment="1">
      <alignment horizontal="center"/>
    </xf>
    <xf numFmtId="0" fontId="31" fillId="9" borderId="19" xfId="0" applyFont="1" applyFill="1" applyBorder="1" applyAlignment="1">
      <alignment horizontal="left" wrapText="1"/>
    </xf>
    <xf numFmtId="0" fontId="31" fillId="0" borderId="4" xfId="0" applyFont="1" applyFill="1" applyBorder="1" applyAlignment="1">
      <alignment vertical="center" wrapText="1"/>
    </xf>
    <xf numFmtId="0" fontId="11" fillId="4" borderId="19" xfId="3" applyFont="1" applyFill="1" applyBorder="1" applyAlignment="1">
      <alignment horizontal="center" vertical="center" wrapText="1"/>
    </xf>
    <xf numFmtId="0" fontId="31" fillId="9" borderId="3" xfId="0" applyFont="1" applyFill="1" applyBorder="1" applyAlignment="1">
      <alignment horizontal="justify" vertical="center"/>
    </xf>
    <xf numFmtId="2" fontId="25" fillId="8" borderId="4" xfId="0" applyNumberFormat="1" applyFont="1" applyFill="1" applyBorder="1" applyAlignment="1" applyProtection="1">
      <alignment horizontal="center" vertical="center"/>
      <protection locked="0"/>
    </xf>
    <xf numFmtId="165" fontId="3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Fill="1" applyBorder="1" applyProtection="1">
      <protection locked="0"/>
    </xf>
    <xf numFmtId="165" fontId="3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31" fillId="0" borderId="0" xfId="0" applyNumberFormat="1" applyFont="1" applyFill="1" applyBorder="1" applyAlignment="1" applyProtection="1">
      <alignment vertical="center" wrapText="1"/>
      <protection locked="0"/>
    </xf>
    <xf numFmtId="0" fontId="43" fillId="0" borderId="0" xfId="0" applyFont="1" applyFill="1" applyProtection="1">
      <protection locked="0"/>
    </xf>
    <xf numFmtId="2" fontId="31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/>
    <xf numFmtId="0" fontId="3" fillId="0" borderId="19" xfId="3" applyFont="1" applyFill="1" applyBorder="1" applyAlignment="1">
      <alignment horizontal="left" vertical="center" wrapText="1"/>
    </xf>
    <xf numFmtId="165" fontId="31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3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19" xfId="0" applyFont="1" applyFill="1" applyBorder="1" applyAlignment="1">
      <alignment vertical="center" wrapText="1"/>
    </xf>
    <xf numFmtId="0" fontId="27" fillId="8" borderId="4" xfId="0" applyFont="1" applyFill="1" applyBorder="1" applyAlignment="1" applyProtection="1">
      <alignment horizontal="center" vertical="center"/>
      <protection locked="0"/>
    </xf>
    <xf numFmtId="0" fontId="54" fillId="0" borderId="4" xfId="0" applyFont="1" applyFill="1" applyBorder="1" applyAlignment="1" applyProtection="1">
      <alignment horizontal="center" vertical="center"/>
      <protection locked="0"/>
    </xf>
    <xf numFmtId="4" fontId="53" fillId="0" borderId="4" xfId="0" applyNumberFormat="1" applyFont="1" applyFill="1" applyBorder="1" applyAlignment="1" applyProtection="1">
      <alignment horizontal="center" vertical="center"/>
    </xf>
    <xf numFmtId="2" fontId="54" fillId="8" borderId="4" xfId="0" applyNumberFormat="1" applyFont="1" applyFill="1" applyBorder="1" applyAlignment="1" applyProtection="1">
      <alignment horizontal="center" vertical="center"/>
    </xf>
    <xf numFmtId="4" fontId="54" fillId="0" borderId="4" xfId="0" applyNumberFormat="1" applyFont="1" applyFill="1" applyBorder="1" applyAlignment="1" applyProtection="1">
      <alignment horizontal="center" vertical="center"/>
    </xf>
    <xf numFmtId="9" fontId="54" fillId="8" borderId="4" xfId="0" applyNumberFormat="1" applyFont="1" applyFill="1" applyBorder="1" applyAlignment="1" applyProtection="1">
      <alignment horizontal="center" vertical="center"/>
    </xf>
    <xf numFmtId="4" fontId="55" fillId="0" borderId="4" xfId="0" applyNumberFormat="1" applyFont="1" applyFill="1" applyBorder="1" applyAlignment="1" applyProtection="1">
      <alignment horizontal="center" vertical="center"/>
    </xf>
    <xf numFmtId="4" fontId="55" fillId="0" borderId="4" xfId="5" applyNumberFormat="1" applyFont="1" applyFill="1" applyBorder="1" applyAlignment="1" applyProtection="1">
      <alignment horizontal="center" vertical="center"/>
    </xf>
    <xf numFmtId="9" fontId="54" fillId="8" borderId="4" xfId="4" applyFont="1" applyFill="1" applyBorder="1" applyAlignment="1" applyProtection="1">
      <alignment horizontal="center" vertical="center"/>
      <protection locked="0"/>
    </xf>
    <xf numFmtId="0" fontId="25" fillId="0" borderId="45" xfId="0" applyFont="1" applyFill="1" applyBorder="1" applyAlignment="1" applyProtection="1">
      <alignment horizontal="center" vertical="center"/>
      <protection locked="0"/>
    </xf>
    <xf numFmtId="0" fontId="25" fillId="0" borderId="23" xfId="0" applyFont="1" applyFill="1" applyBorder="1" applyAlignment="1" applyProtection="1">
      <alignment horizontal="center" vertical="center"/>
      <protection locked="0"/>
    </xf>
    <xf numFmtId="0" fontId="25" fillId="0" borderId="52" xfId="0" applyFont="1" applyFill="1" applyBorder="1" applyAlignment="1" applyProtection="1">
      <alignment horizontal="center" vertical="center"/>
      <protection locked="0"/>
    </xf>
    <xf numFmtId="0" fontId="47" fillId="0" borderId="20" xfId="2" applyFont="1" applyFill="1" applyBorder="1" applyAlignment="1" applyProtection="1">
      <alignment horizontal="center"/>
      <protection locked="0"/>
    </xf>
    <xf numFmtId="0" fontId="39" fillId="0" borderId="22" xfId="0" applyFont="1" applyFill="1" applyBorder="1" applyAlignment="1" applyProtection="1">
      <alignment horizontal="center" vertical="center"/>
      <protection locked="0"/>
    </xf>
    <xf numFmtId="0" fontId="39" fillId="0" borderId="23" xfId="0" applyFont="1" applyFill="1" applyBorder="1" applyAlignment="1" applyProtection="1">
      <alignment horizontal="center" vertical="center"/>
      <protection locked="0"/>
    </xf>
    <xf numFmtId="0" fontId="39" fillId="0" borderId="24" xfId="0" applyFont="1" applyFill="1" applyBorder="1" applyAlignment="1" applyProtection="1">
      <alignment horizontal="center" vertical="center"/>
      <protection locked="0"/>
    </xf>
    <xf numFmtId="0" fontId="31" fillId="0" borderId="9" xfId="0" applyFont="1" applyFill="1" applyBorder="1" applyAlignment="1" applyProtection="1">
      <alignment horizontal="center"/>
      <protection locked="0"/>
    </xf>
    <xf numFmtId="0" fontId="31" fillId="0" borderId="7" xfId="0" applyFont="1" applyFill="1" applyBorder="1" applyAlignment="1" applyProtection="1">
      <alignment horizontal="center"/>
      <protection locked="0"/>
    </xf>
    <xf numFmtId="0" fontId="31" fillId="0" borderId="26" xfId="0" applyFont="1" applyFill="1" applyBorder="1" applyAlignment="1" applyProtection="1">
      <alignment horizontal="center"/>
      <protection locked="0"/>
    </xf>
    <xf numFmtId="0" fontId="31" fillId="0" borderId="29" xfId="0" applyFont="1" applyFill="1" applyBorder="1" applyAlignment="1" applyProtection="1">
      <alignment horizontal="center"/>
      <protection locked="0"/>
    </xf>
    <xf numFmtId="0" fontId="31" fillId="0" borderId="30" xfId="0" applyFont="1" applyFill="1" applyBorder="1" applyAlignment="1" applyProtection="1">
      <alignment horizontal="center"/>
      <protection locked="0"/>
    </xf>
    <xf numFmtId="0" fontId="31" fillId="0" borderId="28" xfId="0" applyFont="1" applyFill="1" applyBorder="1" applyAlignment="1" applyProtection="1">
      <alignment horizontal="center" vertical="center"/>
      <protection locked="0"/>
    </xf>
    <xf numFmtId="0" fontId="31" fillId="0" borderId="5" xfId="0" applyFont="1" applyFill="1" applyBorder="1" applyAlignment="1" applyProtection="1">
      <alignment horizontal="center" vertical="center"/>
      <protection locked="0"/>
    </xf>
    <xf numFmtId="0" fontId="31" fillId="0" borderId="27" xfId="0" applyFont="1" applyFill="1" applyBorder="1" applyAlignment="1" applyProtection="1">
      <alignment horizontal="center" vertical="center"/>
      <protection locked="0"/>
    </xf>
    <xf numFmtId="0" fontId="31" fillId="0" borderId="31" xfId="0" applyFont="1" applyFill="1" applyBorder="1" applyAlignment="1" applyProtection="1">
      <alignment horizontal="center" vertical="center"/>
      <protection locked="0"/>
    </xf>
    <xf numFmtId="0" fontId="31" fillId="0" borderId="56" xfId="0" applyFont="1" applyFill="1" applyBorder="1" applyAlignment="1" applyProtection="1">
      <alignment horizontal="center" vertical="center"/>
      <protection locked="0"/>
    </xf>
    <xf numFmtId="2" fontId="31" fillId="0" borderId="9" xfId="0" applyNumberFormat="1" applyFont="1" applyFill="1" applyBorder="1" applyAlignment="1" applyProtection="1">
      <alignment horizontal="center"/>
      <protection locked="0"/>
    </xf>
    <xf numFmtId="2" fontId="31" fillId="0" borderId="7" xfId="0" applyNumberFormat="1" applyFont="1" applyFill="1" applyBorder="1" applyAlignment="1" applyProtection="1">
      <alignment horizontal="center"/>
      <protection locked="0"/>
    </xf>
    <xf numFmtId="2" fontId="31" fillId="0" borderId="30" xfId="0" applyNumberFormat="1" applyFont="1" applyFill="1" applyBorder="1" applyAlignment="1" applyProtection="1">
      <alignment horizontal="center"/>
      <protection locked="0"/>
    </xf>
    <xf numFmtId="0" fontId="48" fillId="0" borderId="20" xfId="0" applyFont="1" applyFill="1" applyBorder="1" applyAlignment="1" applyProtection="1">
      <alignment horizontal="center" vertical="center" wrapText="1"/>
      <protection locked="0"/>
    </xf>
    <xf numFmtId="0" fontId="48" fillId="0" borderId="37" xfId="0" applyFont="1" applyFill="1" applyBorder="1" applyAlignment="1" applyProtection="1">
      <alignment horizontal="center" vertical="center" wrapText="1"/>
      <protection locked="0"/>
    </xf>
    <xf numFmtId="0" fontId="48" fillId="0" borderId="0" xfId="0" applyFont="1" applyFill="1" applyBorder="1" applyAlignment="1" applyProtection="1">
      <alignment horizontal="center" vertical="center" wrapText="1"/>
      <protection locked="0"/>
    </xf>
    <xf numFmtId="0" fontId="48" fillId="0" borderId="25" xfId="0" applyFont="1" applyFill="1" applyBorder="1" applyAlignment="1" applyProtection="1">
      <alignment horizontal="center" vertical="center" wrapText="1"/>
      <protection locked="0"/>
    </xf>
    <xf numFmtId="0" fontId="48" fillId="0" borderId="33" xfId="0" applyFont="1" applyFill="1" applyBorder="1" applyAlignment="1" applyProtection="1">
      <alignment horizontal="center" vertical="center" wrapText="1"/>
      <protection locked="0"/>
    </xf>
    <xf numFmtId="0" fontId="48" fillId="0" borderId="51" xfId="0" applyFont="1" applyFill="1" applyBorder="1" applyAlignment="1" applyProtection="1">
      <alignment horizontal="center" vertical="center" wrapText="1"/>
      <protection locked="0"/>
    </xf>
    <xf numFmtId="0" fontId="27" fillId="3" borderId="28" xfId="0" applyFont="1" applyFill="1" applyBorder="1" applyAlignment="1" applyProtection="1">
      <alignment horizontal="center"/>
      <protection locked="0"/>
    </xf>
    <xf numFmtId="0" fontId="27" fillId="3" borderId="5" xfId="0" applyFont="1" applyFill="1" applyBorder="1" applyAlignment="1" applyProtection="1">
      <alignment horizontal="center"/>
      <protection locked="0"/>
    </xf>
    <xf numFmtId="0" fontId="27" fillId="3" borderId="27" xfId="0" applyFont="1" applyFill="1" applyBorder="1" applyAlignment="1" applyProtection="1">
      <alignment horizontal="center"/>
      <protection locked="0"/>
    </xf>
    <xf numFmtId="0" fontId="27" fillId="3" borderId="31" xfId="0" applyFont="1" applyFill="1" applyBorder="1" applyAlignment="1" applyProtection="1">
      <alignment horizontal="center"/>
      <protection locked="0"/>
    </xf>
    <xf numFmtId="0" fontId="27" fillId="3" borderId="56" xfId="0" applyFont="1" applyFill="1" applyBorder="1" applyAlignment="1" applyProtection="1">
      <alignment horizontal="center"/>
      <protection locked="0"/>
    </xf>
    <xf numFmtId="2" fontId="25" fillId="8" borderId="9" xfId="0" applyNumberFormat="1" applyFont="1" applyFill="1" applyBorder="1" applyAlignment="1" applyProtection="1">
      <alignment horizontal="center" vertical="center"/>
      <protection locked="0"/>
    </xf>
    <xf numFmtId="2" fontId="25" fillId="8" borderId="7" xfId="0" applyNumberFormat="1" applyFont="1" applyFill="1" applyBorder="1" applyAlignment="1" applyProtection="1">
      <alignment horizontal="center" vertical="center"/>
      <protection locked="0"/>
    </xf>
    <xf numFmtId="2" fontId="25" fillId="8" borderId="30" xfId="0" applyNumberFormat="1" applyFont="1" applyFill="1" applyBorder="1" applyAlignment="1" applyProtection="1">
      <alignment horizontal="center" vertical="center"/>
      <protection locked="0"/>
    </xf>
    <xf numFmtId="2" fontId="25" fillId="0" borderId="9" xfId="0" applyNumberFormat="1" applyFont="1" applyFill="1" applyBorder="1" applyAlignment="1" applyProtection="1">
      <alignment horizontal="center" vertical="center"/>
      <protection locked="0"/>
    </xf>
    <xf numFmtId="2" fontId="25" fillId="0" borderId="7" xfId="0" applyNumberFormat="1" applyFont="1" applyFill="1" applyBorder="1" applyAlignment="1" applyProtection="1">
      <alignment horizontal="center" vertical="center"/>
      <protection locked="0"/>
    </xf>
    <xf numFmtId="2" fontId="25" fillId="0" borderId="30" xfId="0" applyNumberFormat="1" applyFont="1" applyFill="1" applyBorder="1" applyAlignment="1" applyProtection="1">
      <alignment horizontal="center" vertical="center"/>
      <protection locked="0"/>
    </xf>
    <xf numFmtId="2" fontId="25" fillId="0" borderId="29" xfId="0" applyNumberFormat="1" applyFont="1" applyFill="1" applyBorder="1" applyAlignment="1" applyProtection="1">
      <alignment horizontal="center" vertical="center"/>
      <protection locked="0"/>
    </xf>
    <xf numFmtId="2" fontId="38" fillId="0" borderId="9" xfId="0" applyNumberFormat="1" applyFont="1" applyFill="1" applyBorder="1" applyAlignment="1" applyProtection="1">
      <alignment horizontal="center" vertical="center"/>
    </xf>
    <xf numFmtId="2" fontId="38" fillId="0" borderId="7" xfId="0" applyNumberFormat="1" applyFont="1" applyFill="1" applyBorder="1" applyAlignment="1" applyProtection="1">
      <alignment horizontal="center" vertical="center"/>
    </xf>
    <xf numFmtId="2" fontId="38" fillId="0" borderId="26" xfId="0" applyNumberFormat="1" applyFont="1" applyFill="1" applyBorder="1" applyAlignment="1" applyProtection="1">
      <alignment horizontal="center" vertical="center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0" fontId="22" fillId="0" borderId="56" xfId="0" applyFont="1" applyFill="1" applyBorder="1" applyAlignment="1" applyProtection="1">
      <alignment horizontal="center" vertical="center"/>
      <protection locked="0"/>
    </xf>
    <xf numFmtId="0" fontId="22" fillId="0" borderId="7" xfId="0" applyFont="1" applyFill="1" applyBorder="1" applyAlignment="1" applyProtection="1">
      <alignment horizontal="center" vertical="center"/>
      <protection locked="0"/>
    </xf>
    <xf numFmtId="0" fontId="22" fillId="0" borderId="26" xfId="0" applyFont="1" applyFill="1" applyBorder="1" applyAlignment="1" applyProtection="1">
      <alignment horizontal="center" vertical="center"/>
      <protection locked="0"/>
    </xf>
    <xf numFmtId="0" fontId="31" fillId="0" borderId="60" xfId="0" applyFont="1" applyFill="1" applyBorder="1" applyAlignment="1" applyProtection="1">
      <alignment horizontal="center" vertical="center" textRotation="90" wrapText="1"/>
      <protection locked="0"/>
    </xf>
    <xf numFmtId="0" fontId="31" fillId="0" borderId="63" xfId="0" applyFont="1" applyFill="1" applyBorder="1" applyAlignment="1" applyProtection="1">
      <alignment horizontal="center" vertical="center" textRotation="90" wrapText="1"/>
      <protection locked="0"/>
    </xf>
    <xf numFmtId="0" fontId="31" fillId="0" borderId="44" xfId="0" applyFont="1" applyFill="1" applyBorder="1" applyAlignment="1" applyProtection="1">
      <alignment horizontal="center" vertical="center" textRotation="90" wrapText="1"/>
      <protection locked="0"/>
    </xf>
    <xf numFmtId="0" fontId="31" fillId="0" borderId="8" xfId="0" applyFont="1" applyFill="1" applyBorder="1" applyAlignment="1" applyProtection="1">
      <alignment horizontal="center" vertical="center" textRotation="90" wrapText="1"/>
      <protection locked="0"/>
    </xf>
    <xf numFmtId="0" fontId="31" fillId="0" borderId="0" xfId="0" applyFont="1" applyFill="1" applyBorder="1" applyAlignment="1" applyProtection="1">
      <alignment horizontal="center" vertical="center" textRotation="90" wrapText="1"/>
      <protection locked="0"/>
    </xf>
    <xf numFmtId="0" fontId="31" fillId="0" borderId="48" xfId="0" applyFont="1" applyFill="1" applyBorder="1" applyAlignment="1" applyProtection="1">
      <alignment horizontal="center" vertical="center" textRotation="90" wrapText="1"/>
      <protection locked="0"/>
    </xf>
    <xf numFmtId="0" fontId="31" fillId="0" borderId="50" xfId="0" applyFont="1" applyFill="1" applyBorder="1" applyAlignment="1" applyProtection="1">
      <alignment horizontal="center" vertical="center" textRotation="90" wrapText="1"/>
      <protection locked="0"/>
    </xf>
    <xf numFmtId="0" fontId="31" fillId="0" borderId="33" xfId="0" applyFont="1" applyFill="1" applyBorder="1" applyAlignment="1" applyProtection="1">
      <alignment horizontal="center" vertical="center" textRotation="90" wrapText="1"/>
      <protection locked="0"/>
    </xf>
    <xf numFmtId="0" fontId="31" fillId="0" borderId="49" xfId="0" applyFont="1" applyFill="1" applyBorder="1" applyAlignment="1" applyProtection="1">
      <alignment horizontal="center" vertical="center" textRotation="90" wrapText="1"/>
      <protection locked="0"/>
    </xf>
    <xf numFmtId="0" fontId="29" fillId="0" borderId="22" xfId="0" applyFont="1" applyFill="1" applyBorder="1" applyAlignment="1" applyProtection="1">
      <alignment horizontal="center" vertical="center"/>
      <protection locked="0"/>
    </xf>
    <xf numFmtId="0" fontId="29" fillId="0" borderId="23" xfId="0" applyFont="1" applyFill="1" applyBorder="1" applyAlignment="1" applyProtection="1">
      <alignment horizontal="center" vertical="center"/>
      <protection locked="0"/>
    </xf>
    <xf numFmtId="0" fontId="29" fillId="0" borderId="24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27" xfId="0" applyFont="1" applyFill="1" applyBorder="1" applyAlignment="1" applyProtection="1">
      <alignment horizontal="center" vertical="center"/>
      <protection locked="0"/>
    </xf>
    <xf numFmtId="0" fontId="3" fillId="0" borderId="31" xfId="0" applyFont="1" applyFill="1" applyBorder="1" applyAlignment="1" applyProtection="1">
      <alignment horizontal="center" vertical="center"/>
      <protection locked="0"/>
    </xf>
    <xf numFmtId="0" fontId="3" fillId="0" borderId="56" xfId="0" applyFont="1" applyFill="1" applyBorder="1" applyAlignment="1" applyProtection="1">
      <alignment horizontal="center" vertical="center"/>
      <protection locked="0"/>
    </xf>
    <xf numFmtId="2" fontId="31" fillId="0" borderId="29" xfId="0" applyNumberFormat="1" applyFont="1" applyFill="1" applyBorder="1" applyAlignment="1" applyProtection="1">
      <alignment horizontal="center"/>
      <protection locked="0"/>
    </xf>
    <xf numFmtId="2" fontId="31" fillId="0" borderId="26" xfId="0" applyNumberFormat="1" applyFont="1" applyFill="1" applyBorder="1" applyAlignment="1" applyProtection="1">
      <alignment horizontal="center"/>
      <protection locked="0"/>
    </xf>
    <xf numFmtId="0" fontId="31" fillId="0" borderId="9" xfId="0" applyFont="1" applyFill="1" applyBorder="1" applyAlignment="1" applyProtection="1">
      <alignment horizontal="center" vertical="center"/>
      <protection locked="0"/>
    </xf>
    <xf numFmtId="0" fontId="31" fillId="0" borderId="7" xfId="0" applyFont="1" applyFill="1" applyBorder="1" applyAlignment="1" applyProtection="1">
      <alignment horizontal="center" vertical="center"/>
      <protection locked="0"/>
    </xf>
    <xf numFmtId="0" fontId="31" fillId="0" borderId="26" xfId="0" applyFont="1" applyFill="1" applyBorder="1" applyAlignment="1" applyProtection="1">
      <alignment horizontal="center" vertical="center"/>
      <protection locked="0"/>
    </xf>
    <xf numFmtId="0" fontId="31" fillId="0" borderId="29" xfId="0" applyFont="1" applyFill="1" applyBorder="1" applyAlignment="1" applyProtection="1">
      <alignment horizontal="center" vertical="center"/>
      <protection locked="0"/>
    </xf>
    <xf numFmtId="0" fontId="31" fillId="0" borderId="30" xfId="0" applyFont="1" applyFill="1" applyBorder="1" applyAlignment="1" applyProtection="1">
      <alignment horizontal="center" vertical="center"/>
      <protection locked="0"/>
    </xf>
    <xf numFmtId="0" fontId="29" fillId="0" borderId="28" xfId="0" applyFont="1" applyFill="1" applyBorder="1" applyAlignment="1" applyProtection="1">
      <alignment horizontal="center" vertical="center"/>
      <protection locked="0"/>
    </xf>
    <xf numFmtId="0" fontId="29" fillId="0" borderId="5" xfId="0" applyFont="1" applyFill="1" applyBorder="1" applyAlignment="1" applyProtection="1">
      <alignment horizontal="center" vertical="center"/>
      <protection locked="0"/>
    </xf>
    <xf numFmtId="0" fontId="29" fillId="0" borderId="56" xfId="0" applyFont="1" applyFill="1" applyBorder="1" applyAlignment="1" applyProtection="1">
      <alignment horizontal="center" vertical="center"/>
      <protection locked="0"/>
    </xf>
    <xf numFmtId="0" fontId="31" fillId="0" borderId="59" xfId="0" applyFont="1" applyFill="1" applyBorder="1" applyAlignment="1" applyProtection="1">
      <alignment horizontal="center" vertical="center" textRotation="90" wrapText="1"/>
      <protection locked="0"/>
    </xf>
    <xf numFmtId="0" fontId="31" fillId="0" borderId="47" xfId="0" applyFont="1" applyFill="1" applyBorder="1" applyAlignment="1" applyProtection="1">
      <alignment horizontal="center" vertical="center" textRotation="90" wrapText="1"/>
      <protection locked="0"/>
    </xf>
    <xf numFmtId="0" fontId="31" fillId="0" borderId="32" xfId="0" applyFont="1" applyFill="1" applyBorder="1" applyAlignment="1" applyProtection="1">
      <alignment horizontal="center" vertical="center" textRotation="90" wrapText="1"/>
      <protection locked="0"/>
    </xf>
    <xf numFmtId="2" fontId="25" fillId="8" borderId="29" xfId="0" applyNumberFormat="1" applyFont="1" applyFill="1" applyBorder="1" applyAlignment="1" applyProtection="1">
      <alignment horizontal="center" vertical="center"/>
      <protection locked="0"/>
    </xf>
    <xf numFmtId="2" fontId="38" fillId="0" borderId="9" xfId="0" applyNumberFormat="1" applyFont="1" applyFill="1" applyBorder="1" applyAlignment="1" applyProtection="1">
      <alignment horizontal="center" vertical="center"/>
      <protection locked="0"/>
    </xf>
    <xf numFmtId="2" fontId="38" fillId="0" borderId="7" xfId="0" applyNumberFormat="1" applyFont="1" applyFill="1" applyBorder="1" applyAlignment="1" applyProtection="1">
      <alignment horizontal="center" vertical="center"/>
      <protection locked="0"/>
    </xf>
    <xf numFmtId="2" fontId="38" fillId="0" borderId="30" xfId="0" applyNumberFormat="1" applyFont="1" applyFill="1" applyBorder="1" applyAlignment="1" applyProtection="1">
      <alignment horizontal="center" vertical="center"/>
      <protection locked="0"/>
    </xf>
    <xf numFmtId="0" fontId="31" fillId="0" borderId="61" xfId="0" applyFont="1" applyFill="1" applyBorder="1" applyAlignment="1" applyProtection="1">
      <alignment horizontal="center" vertical="center" textRotation="90" wrapText="1"/>
      <protection locked="0"/>
    </xf>
    <xf numFmtId="0" fontId="31" fillId="0" borderId="62" xfId="0" applyFont="1" applyFill="1" applyBorder="1" applyAlignment="1" applyProtection="1">
      <alignment horizontal="center" vertical="center" textRotation="90" wrapText="1"/>
      <protection locked="0"/>
    </xf>
    <xf numFmtId="0" fontId="31" fillId="0" borderId="14" xfId="0" applyFont="1" applyFill="1" applyBorder="1" applyAlignment="1" applyProtection="1">
      <alignment horizontal="center" vertical="center" textRotation="90" wrapText="1"/>
      <protection locked="0"/>
    </xf>
    <xf numFmtId="0" fontId="31" fillId="0" borderId="28" xfId="0" applyFont="1" applyBorder="1" applyAlignment="1" applyProtection="1">
      <alignment horizontal="center" vertical="center" wrapText="1"/>
      <protection locked="0"/>
    </xf>
    <xf numFmtId="0" fontId="31" fillId="0" borderId="5" xfId="0" applyFont="1" applyBorder="1" applyAlignment="1" applyProtection="1">
      <alignment horizontal="center" vertical="center" wrapText="1"/>
      <protection locked="0"/>
    </xf>
    <xf numFmtId="0" fontId="31" fillId="0" borderId="27" xfId="0" applyFont="1" applyBorder="1" applyAlignment="1" applyProtection="1">
      <alignment horizontal="center" vertical="center" wrapText="1"/>
      <protection locked="0"/>
    </xf>
    <xf numFmtId="0" fontId="31" fillId="0" borderId="31" xfId="0" applyFont="1" applyBorder="1" applyAlignment="1" applyProtection="1">
      <alignment horizontal="center" vertical="center" wrapText="1"/>
      <protection locked="0"/>
    </xf>
    <xf numFmtId="0" fontId="31" fillId="0" borderId="56" xfId="0" applyFont="1" applyBorder="1" applyAlignment="1" applyProtection="1">
      <alignment horizontal="center" vertical="center" wrapText="1"/>
      <protection locked="0"/>
    </xf>
    <xf numFmtId="0" fontId="31" fillId="0" borderId="29" xfId="0" applyFont="1" applyBorder="1" applyAlignment="1" applyProtection="1">
      <alignment horizontal="center" vertical="center" wrapText="1"/>
      <protection locked="0"/>
    </xf>
    <xf numFmtId="0" fontId="31" fillId="0" borderId="7" xfId="0" applyFont="1" applyBorder="1" applyAlignment="1" applyProtection="1">
      <alignment horizontal="center" vertical="center" wrapText="1"/>
      <protection locked="0"/>
    </xf>
    <xf numFmtId="0" fontId="31" fillId="0" borderId="30" xfId="0" applyFont="1" applyBorder="1" applyAlignment="1" applyProtection="1">
      <alignment horizontal="center" vertical="center" wrapText="1"/>
      <protection locked="0"/>
    </xf>
    <xf numFmtId="0" fontId="31" fillId="0" borderId="9" xfId="0" applyFont="1" applyBorder="1" applyAlignment="1" applyProtection="1">
      <alignment horizontal="center" vertical="center" wrapText="1"/>
      <protection locked="0"/>
    </xf>
    <xf numFmtId="0" fontId="31" fillId="0" borderId="26" xfId="0" applyFont="1" applyBorder="1" applyAlignment="1" applyProtection="1">
      <alignment horizontal="center" vertical="center" wrapText="1"/>
      <protection locked="0"/>
    </xf>
    <xf numFmtId="0" fontId="26" fillId="3" borderId="21" xfId="0" applyFont="1" applyFill="1" applyBorder="1" applyAlignment="1" applyProtection="1">
      <alignment horizontal="left"/>
      <protection locked="0"/>
    </xf>
    <xf numFmtId="0" fontId="42" fillId="0" borderId="36" xfId="0" applyFont="1" applyBorder="1" applyAlignment="1" applyProtection="1">
      <alignment horizontal="center" vertical="center" wrapText="1"/>
      <protection locked="0"/>
    </xf>
    <xf numFmtId="0" fontId="42" fillId="0" borderId="20" xfId="0" applyFont="1" applyBorder="1" applyAlignment="1" applyProtection="1">
      <alignment horizontal="center" vertical="center" wrapText="1"/>
      <protection locked="0"/>
    </xf>
    <xf numFmtId="0" fontId="42" fillId="0" borderId="46" xfId="0" applyFont="1" applyBorder="1" applyAlignment="1" applyProtection="1">
      <alignment horizontal="center" vertical="center" wrapText="1"/>
      <protection locked="0"/>
    </xf>
    <xf numFmtId="0" fontId="42" fillId="0" borderId="47" xfId="0" applyFont="1" applyBorder="1" applyAlignment="1" applyProtection="1">
      <alignment horizontal="center" vertical="center" wrapText="1"/>
      <protection locked="0"/>
    </xf>
    <xf numFmtId="0" fontId="42" fillId="0" borderId="0" xfId="0" applyFont="1" applyBorder="1" applyAlignment="1" applyProtection="1">
      <alignment horizontal="center" vertical="center" wrapText="1"/>
      <protection locked="0"/>
    </xf>
    <xf numFmtId="0" fontId="42" fillId="0" borderId="48" xfId="0" applyFont="1" applyBorder="1" applyAlignment="1" applyProtection="1">
      <alignment horizontal="center" vertical="center" wrapText="1"/>
      <protection locked="0"/>
    </xf>
    <xf numFmtId="0" fontId="42" fillId="0" borderId="38" xfId="0" applyFont="1" applyBorder="1" applyAlignment="1" applyProtection="1">
      <alignment horizontal="center" vertical="center" wrapText="1"/>
      <protection locked="0"/>
    </xf>
    <xf numFmtId="0" fontId="42" fillId="0" borderId="21" xfId="0" applyFont="1" applyBorder="1" applyAlignment="1" applyProtection="1">
      <alignment horizontal="center" vertical="center" wrapText="1"/>
      <protection locked="0"/>
    </xf>
    <xf numFmtId="0" fontId="42" fillId="0" borderId="57" xfId="0" applyFont="1" applyBorder="1" applyAlignment="1" applyProtection="1">
      <alignment horizontal="center" vertical="center" wrapText="1"/>
      <protection locked="0"/>
    </xf>
    <xf numFmtId="0" fontId="42" fillId="0" borderId="10" xfId="0" applyFont="1" applyBorder="1" applyAlignment="1" applyProtection="1">
      <alignment horizontal="center" vertical="center" wrapText="1"/>
      <protection locked="0"/>
    </xf>
    <xf numFmtId="0" fontId="42" fillId="0" borderId="37" xfId="0" applyFont="1" applyBorder="1" applyAlignment="1" applyProtection="1">
      <alignment horizontal="center" vertical="center" wrapText="1"/>
      <protection locked="0"/>
    </xf>
    <xf numFmtId="0" fontId="42" fillId="0" borderId="8" xfId="0" applyFont="1" applyBorder="1" applyAlignment="1" applyProtection="1">
      <alignment horizontal="center" vertical="center" wrapText="1"/>
      <protection locked="0"/>
    </xf>
    <xf numFmtId="0" fontId="42" fillId="0" borderId="25" xfId="0" applyFont="1" applyBorder="1" applyAlignment="1" applyProtection="1">
      <alignment horizontal="center" vertical="center" wrapText="1"/>
      <protection locked="0"/>
    </xf>
    <xf numFmtId="0" fontId="42" fillId="0" borderId="58" xfId="0" applyFont="1" applyBorder="1" applyAlignment="1" applyProtection="1">
      <alignment horizontal="center" vertical="center" wrapText="1"/>
      <protection locked="0"/>
    </xf>
    <xf numFmtId="0" fontId="42" fillId="0" borderId="39" xfId="0" applyFont="1" applyBorder="1" applyAlignment="1" applyProtection="1">
      <alignment horizontal="center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horizontal="center" vertical="center" wrapText="1"/>
      <protection locked="0"/>
    </xf>
    <xf numFmtId="0" fontId="22" fillId="0" borderId="56" xfId="0" applyFont="1" applyBorder="1" applyAlignment="1" applyProtection="1">
      <alignment horizontal="center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0" fontId="22" fillId="0" borderId="24" xfId="0" applyFont="1" applyBorder="1" applyAlignment="1" applyProtection="1">
      <alignment horizontal="center" vertical="center" wrapText="1"/>
      <protection locked="0"/>
    </xf>
    <xf numFmtId="165" fontId="31" fillId="0" borderId="47" xfId="0" applyNumberFormat="1" applyFont="1" applyFill="1" applyBorder="1" applyAlignment="1" applyProtection="1">
      <alignment horizontal="center" vertical="center" wrapText="1"/>
      <protection locked="0"/>
    </xf>
    <xf numFmtId="165" fontId="3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31" fillId="0" borderId="29" xfId="0" applyNumberFormat="1" applyFont="1" applyFill="1" applyBorder="1" applyAlignment="1" applyProtection="1">
      <alignment horizontal="center" vertical="center" wrapText="1"/>
      <protection locked="0"/>
    </xf>
    <xf numFmtId="165" fontId="31" fillId="0" borderId="30" xfId="0" applyNumberFormat="1" applyFont="1" applyFill="1" applyBorder="1" applyAlignment="1" applyProtection="1">
      <alignment horizontal="center" vertical="center" wrapText="1"/>
      <protection locked="0"/>
    </xf>
    <xf numFmtId="165" fontId="31" fillId="0" borderId="9" xfId="0" applyNumberFormat="1" applyFont="1" applyFill="1" applyBorder="1" applyAlignment="1" applyProtection="1">
      <alignment horizontal="center" vertical="center" wrapText="1"/>
      <protection locked="0"/>
    </xf>
    <xf numFmtId="165" fontId="31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/>
      <protection locked="0"/>
    </xf>
    <xf numFmtId="0" fontId="22" fillId="0" borderId="29" xfId="0" applyFont="1" applyBorder="1" applyAlignment="1" applyProtection="1">
      <alignment horizontal="center" vertical="center" wrapText="1"/>
      <protection locked="0"/>
    </xf>
    <xf numFmtId="0" fontId="22" fillId="0" borderId="7" xfId="0" applyFont="1" applyBorder="1" applyAlignment="1" applyProtection="1">
      <alignment horizontal="center" vertical="center" wrapText="1"/>
      <protection locked="0"/>
    </xf>
    <xf numFmtId="0" fontId="22" fillId="0" borderId="26" xfId="0" applyFont="1" applyBorder="1" applyAlignment="1" applyProtection="1">
      <alignment horizontal="center" vertical="center" wrapText="1"/>
      <protection locked="0"/>
    </xf>
    <xf numFmtId="0" fontId="25" fillId="0" borderId="50" xfId="0" applyFont="1" applyFill="1" applyBorder="1" applyAlignment="1" applyProtection="1">
      <alignment horizontal="center" vertical="center"/>
      <protection locked="0"/>
    </xf>
    <xf numFmtId="0" fontId="25" fillId="0" borderId="33" xfId="0" applyFont="1" applyFill="1" applyBorder="1" applyAlignment="1" applyProtection="1">
      <alignment horizontal="center" vertical="center"/>
      <protection locked="0"/>
    </xf>
    <xf numFmtId="0" fontId="25" fillId="0" borderId="49" xfId="0" applyFont="1" applyFill="1" applyBorder="1" applyAlignment="1" applyProtection="1">
      <alignment horizontal="center" vertical="center"/>
      <protection locked="0"/>
    </xf>
    <xf numFmtId="0" fontId="26" fillId="3" borderId="33" xfId="0" applyFont="1" applyFill="1" applyBorder="1" applyAlignment="1" applyProtection="1">
      <alignment horizontal="center"/>
      <protection locked="0"/>
    </xf>
    <xf numFmtId="9" fontId="1" fillId="8" borderId="17" xfId="4" applyFont="1" applyFill="1" applyBorder="1" applyAlignment="1" applyProtection="1">
      <alignment horizontal="center" vertical="center"/>
      <protection locked="0"/>
    </xf>
    <xf numFmtId="9" fontId="1" fillId="8" borderId="6" xfId="4" applyFont="1" applyFill="1" applyBorder="1" applyAlignment="1" applyProtection="1">
      <alignment horizontal="center" vertical="center"/>
      <protection locked="0"/>
    </xf>
    <xf numFmtId="2" fontId="38" fillId="0" borderId="29" xfId="0" applyNumberFormat="1" applyFont="1" applyFill="1" applyBorder="1" applyAlignment="1" applyProtection="1">
      <alignment horizontal="center" vertical="center"/>
      <protection locked="0"/>
    </xf>
    <xf numFmtId="2" fontId="38" fillId="0" borderId="26" xfId="0" applyNumberFormat="1" applyFont="1" applyFill="1" applyBorder="1" applyAlignment="1" applyProtection="1">
      <alignment horizontal="center" vertical="center"/>
      <protection locked="0"/>
    </xf>
    <xf numFmtId="2" fontId="46" fillId="0" borderId="29" xfId="0" applyNumberFormat="1" applyFont="1" applyFill="1" applyBorder="1" applyAlignment="1" applyProtection="1">
      <alignment horizontal="center" vertical="center"/>
    </xf>
    <xf numFmtId="2" fontId="46" fillId="0" borderId="7" xfId="0" applyNumberFormat="1" applyFont="1" applyFill="1" applyBorder="1" applyAlignment="1" applyProtection="1">
      <alignment horizontal="center" vertical="center"/>
    </xf>
    <xf numFmtId="2" fontId="46" fillId="0" borderId="26" xfId="0" applyNumberFormat="1" applyFont="1" applyFill="1" applyBorder="1" applyAlignment="1" applyProtection="1">
      <alignment horizontal="center" vertical="center"/>
    </xf>
    <xf numFmtId="165" fontId="25" fillId="8" borderId="29" xfId="0" applyNumberFormat="1" applyFont="1" applyFill="1" applyBorder="1" applyAlignment="1" applyProtection="1">
      <alignment horizontal="center" vertical="center"/>
      <protection locked="0"/>
    </xf>
    <xf numFmtId="165" fontId="25" fillId="8" borderId="7" xfId="0" applyNumberFormat="1" applyFont="1" applyFill="1" applyBorder="1" applyAlignment="1" applyProtection="1">
      <alignment horizontal="center" vertical="center"/>
      <protection locked="0"/>
    </xf>
    <xf numFmtId="165" fontId="25" fillId="8" borderId="30" xfId="0" applyNumberFormat="1" applyFont="1" applyFill="1" applyBorder="1" applyAlignment="1" applyProtection="1">
      <alignment horizontal="center" vertical="center"/>
      <protection locked="0"/>
    </xf>
    <xf numFmtId="2" fontId="38" fillId="0" borderId="30" xfId="0" applyNumberFormat="1" applyFont="1" applyFill="1" applyBorder="1" applyAlignment="1" applyProtection="1">
      <alignment horizontal="center" vertical="center"/>
    </xf>
    <xf numFmtId="2" fontId="38" fillId="0" borderId="29" xfId="0" applyNumberFormat="1" applyFont="1" applyFill="1" applyBorder="1" applyAlignment="1" applyProtection="1">
      <alignment horizontal="center" vertical="center"/>
    </xf>
    <xf numFmtId="9" fontId="25" fillId="8" borderId="9" xfId="4" applyNumberFormat="1" applyFont="1" applyFill="1" applyBorder="1" applyAlignment="1" applyProtection="1">
      <alignment horizontal="center" vertical="center"/>
      <protection locked="0"/>
    </xf>
    <xf numFmtId="9" fontId="25" fillId="8" borderId="7" xfId="4" applyNumberFormat="1" applyFont="1" applyFill="1" applyBorder="1" applyAlignment="1" applyProtection="1">
      <alignment horizontal="center" vertical="center"/>
      <protection locked="0"/>
    </xf>
    <xf numFmtId="9" fontId="25" fillId="8" borderId="26" xfId="4" applyNumberFormat="1" applyFont="1" applyFill="1" applyBorder="1" applyAlignment="1" applyProtection="1">
      <alignment horizontal="center" vertical="center"/>
      <protection locked="0"/>
    </xf>
    <xf numFmtId="0" fontId="25" fillId="0" borderId="10" xfId="0" applyFont="1" applyFill="1" applyBorder="1" applyAlignment="1" applyProtection="1">
      <alignment horizontal="center" vertical="center"/>
      <protection locked="0"/>
    </xf>
    <xf numFmtId="0" fontId="25" fillId="0" borderId="20" xfId="0" applyFont="1" applyFill="1" applyBorder="1" applyAlignment="1" applyProtection="1">
      <alignment horizontal="center" vertical="center"/>
      <protection locked="0"/>
    </xf>
    <xf numFmtId="0" fontId="25" fillId="0" borderId="46" xfId="0" applyFont="1" applyFill="1" applyBorder="1" applyAlignment="1" applyProtection="1">
      <alignment horizontal="center" vertical="center"/>
      <protection locked="0"/>
    </xf>
    <xf numFmtId="0" fontId="40" fillId="0" borderId="36" xfId="0" applyFont="1" applyFill="1" applyBorder="1" applyAlignment="1" applyProtection="1">
      <alignment horizontal="center" vertical="center" wrapText="1"/>
      <protection locked="0"/>
    </xf>
    <xf numFmtId="0" fontId="40" fillId="0" borderId="20" xfId="0" applyFont="1" applyFill="1" applyBorder="1" applyAlignment="1" applyProtection="1">
      <alignment horizontal="center" vertical="center" wrapText="1"/>
      <protection locked="0"/>
    </xf>
    <xf numFmtId="0" fontId="40" fillId="0" borderId="46" xfId="0" applyFont="1" applyFill="1" applyBorder="1" applyAlignment="1" applyProtection="1">
      <alignment horizontal="center" vertical="center" wrapText="1"/>
      <protection locked="0"/>
    </xf>
    <xf numFmtId="0" fontId="40" fillId="0" borderId="47" xfId="0" applyFont="1" applyFill="1" applyBorder="1" applyAlignment="1" applyProtection="1">
      <alignment horizontal="center" vertical="center" wrapText="1"/>
      <protection locked="0"/>
    </xf>
    <xf numFmtId="0" fontId="40" fillId="0" borderId="0" xfId="0" applyFont="1" applyFill="1" applyBorder="1" applyAlignment="1" applyProtection="1">
      <alignment horizontal="center" vertical="center" wrapText="1"/>
      <protection locked="0"/>
    </xf>
    <xf numFmtId="0" fontId="40" fillId="0" borderId="48" xfId="0" applyFont="1" applyFill="1" applyBorder="1" applyAlignment="1" applyProtection="1">
      <alignment horizontal="center" vertical="center" wrapText="1"/>
      <protection locked="0"/>
    </xf>
    <xf numFmtId="0" fontId="40" fillId="0" borderId="32" xfId="0" applyFont="1" applyFill="1" applyBorder="1" applyAlignment="1" applyProtection="1">
      <alignment horizontal="center" vertical="center" wrapText="1"/>
      <protection locked="0"/>
    </xf>
    <xf numFmtId="0" fontId="40" fillId="0" borderId="33" xfId="0" applyFont="1" applyFill="1" applyBorder="1" applyAlignment="1" applyProtection="1">
      <alignment horizontal="center" vertical="center" wrapText="1"/>
      <protection locked="0"/>
    </xf>
    <xf numFmtId="0" fontId="40" fillId="0" borderId="49" xfId="0" applyFont="1" applyFill="1" applyBorder="1" applyAlignment="1" applyProtection="1">
      <alignment horizontal="center" vertical="center" wrapText="1"/>
      <protection locked="0"/>
    </xf>
    <xf numFmtId="0" fontId="26" fillId="10" borderId="36" xfId="0" applyFont="1" applyFill="1" applyBorder="1" applyAlignment="1" applyProtection="1">
      <alignment horizontal="center" vertical="center" wrapText="1"/>
      <protection locked="0"/>
    </xf>
    <xf numFmtId="0" fontId="26" fillId="10" borderId="20" xfId="0" applyFont="1" applyFill="1" applyBorder="1" applyAlignment="1" applyProtection="1">
      <alignment horizontal="center" vertical="center" wrapText="1"/>
      <protection locked="0"/>
    </xf>
    <xf numFmtId="0" fontId="26" fillId="10" borderId="37" xfId="0" applyFont="1" applyFill="1" applyBorder="1" applyAlignment="1" applyProtection="1">
      <alignment horizontal="center" vertical="center" wrapText="1"/>
      <protection locked="0"/>
    </xf>
    <xf numFmtId="0" fontId="26" fillId="10" borderId="47" xfId="0" applyFont="1" applyFill="1" applyBorder="1" applyAlignment="1" applyProtection="1">
      <alignment horizontal="center" vertical="center" wrapText="1"/>
      <protection locked="0"/>
    </xf>
    <xf numFmtId="0" fontId="26" fillId="10" borderId="0" xfId="0" applyFont="1" applyFill="1" applyBorder="1" applyAlignment="1" applyProtection="1">
      <alignment horizontal="center" vertical="center" wrapText="1"/>
      <protection locked="0"/>
    </xf>
    <xf numFmtId="0" fontId="26" fillId="10" borderId="25" xfId="0" applyFont="1" applyFill="1" applyBorder="1" applyAlignment="1" applyProtection="1">
      <alignment horizontal="center" vertical="center" wrapText="1"/>
      <protection locked="0"/>
    </xf>
    <xf numFmtId="0" fontId="26" fillId="10" borderId="32" xfId="0" applyFont="1" applyFill="1" applyBorder="1" applyAlignment="1" applyProtection="1">
      <alignment horizontal="center" vertical="center" wrapText="1"/>
      <protection locked="0"/>
    </xf>
    <xf numFmtId="0" fontId="26" fillId="10" borderId="33" xfId="0" applyFont="1" applyFill="1" applyBorder="1" applyAlignment="1" applyProtection="1">
      <alignment horizontal="center" vertical="center" wrapText="1"/>
      <protection locked="0"/>
    </xf>
    <xf numFmtId="0" fontId="26" fillId="10" borderId="51" xfId="0" applyFont="1" applyFill="1" applyBorder="1" applyAlignment="1" applyProtection="1">
      <alignment horizontal="center" vertical="center" wrapText="1"/>
      <protection locked="0"/>
    </xf>
    <xf numFmtId="0" fontId="27" fillId="4" borderId="53" xfId="0" applyFont="1" applyFill="1" applyBorder="1" applyAlignment="1" applyProtection="1">
      <alignment horizontal="center" vertical="center"/>
      <protection locked="0"/>
    </xf>
    <xf numFmtId="0" fontId="27" fillId="4" borderId="54" xfId="0" applyFont="1" applyFill="1" applyBorder="1" applyAlignment="1" applyProtection="1">
      <alignment horizontal="center" vertical="center"/>
      <protection locked="0"/>
    </xf>
    <xf numFmtId="0" fontId="27" fillId="4" borderId="55" xfId="0" applyFont="1" applyFill="1" applyBorder="1" applyAlignment="1" applyProtection="1">
      <alignment horizontal="center" vertical="center"/>
      <protection locked="0"/>
    </xf>
    <xf numFmtId="0" fontId="27" fillId="5" borderId="15" xfId="0" applyFont="1" applyFill="1" applyBorder="1" applyAlignment="1" applyProtection="1">
      <alignment horizontal="center" vertical="center" wrapText="1"/>
      <protection locked="0"/>
    </xf>
    <xf numFmtId="0" fontId="27" fillId="5" borderId="4" xfId="0" applyFont="1" applyFill="1" applyBorder="1" applyAlignment="1" applyProtection="1">
      <alignment horizontal="center" vertical="center" wrapText="1"/>
      <protection locked="0"/>
    </xf>
    <xf numFmtId="0" fontId="27" fillId="5" borderId="31" xfId="0" applyFont="1" applyFill="1" applyBorder="1" applyAlignment="1" applyProtection="1">
      <alignment horizontal="center" vertical="center" wrapText="1"/>
      <protection locked="0"/>
    </xf>
    <xf numFmtId="0" fontId="27" fillId="5" borderId="16" xfId="0" applyFont="1" applyFill="1" applyBorder="1" applyAlignment="1" applyProtection="1">
      <alignment horizontal="center" vertical="center" wrapText="1"/>
      <protection locked="0"/>
    </xf>
    <xf numFmtId="0" fontId="25" fillId="4" borderId="31" xfId="0" applyFont="1" applyFill="1" applyBorder="1" applyAlignment="1" applyProtection="1">
      <alignment horizontal="center" vertical="center"/>
      <protection locked="0"/>
    </xf>
    <xf numFmtId="0" fontId="25" fillId="4" borderId="5" xfId="0" applyFont="1" applyFill="1" applyBorder="1" applyAlignment="1" applyProtection="1">
      <alignment horizontal="center" vertical="center"/>
      <protection locked="0"/>
    </xf>
    <xf numFmtId="0" fontId="25" fillId="4" borderId="27" xfId="0" applyFont="1" applyFill="1" applyBorder="1" applyAlignment="1" applyProtection="1">
      <alignment horizontal="center" vertical="center"/>
      <protection locked="0"/>
    </xf>
    <xf numFmtId="0" fontId="25" fillId="4" borderId="56" xfId="0" applyFont="1" applyFill="1" applyBorder="1" applyAlignment="1" applyProtection="1">
      <alignment horizontal="center" vertical="center"/>
      <protection locked="0"/>
    </xf>
    <xf numFmtId="0" fontId="27" fillId="5" borderId="20" xfId="0" applyFont="1" applyFill="1" applyBorder="1" applyAlignment="1" applyProtection="1">
      <alignment horizontal="center" vertical="center" wrapText="1"/>
      <protection locked="0"/>
    </xf>
    <xf numFmtId="0" fontId="27" fillId="5" borderId="37" xfId="0" applyFont="1" applyFill="1" applyBorder="1" applyAlignment="1" applyProtection="1">
      <alignment horizontal="center" vertical="center" wrapText="1"/>
      <protection locked="0"/>
    </xf>
    <xf numFmtId="0" fontId="27" fillId="5" borderId="33" xfId="0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Border="1" applyAlignment="1" applyProtection="1">
      <alignment horizontal="center" vertical="center" wrapText="1"/>
      <protection locked="0"/>
    </xf>
    <xf numFmtId="0" fontId="27" fillId="5" borderId="51" xfId="0" applyFont="1" applyFill="1" applyBorder="1" applyAlignment="1" applyProtection="1">
      <alignment horizontal="center" vertical="center" wrapText="1"/>
      <protection locked="0"/>
    </xf>
    <xf numFmtId="0" fontId="27" fillId="3" borderId="36" xfId="0" applyFont="1" applyFill="1" applyBorder="1" applyAlignment="1" applyProtection="1">
      <alignment horizontal="center" vertical="center" wrapText="1"/>
      <protection locked="0"/>
    </xf>
    <xf numFmtId="0" fontId="27" fillId="3" borderId="20" xfId="0" applyFont="1" applyFill="1" applyBorder="1" applyAlignment="1" applyProtection="1">
      <alignment horizontal="center" vertical="center" wrapText="1"/>
      <protection locked="0"/>
    </xf>
    <xf numFmtId="0" fontId="27" fillId="3" borderId="37" xfId="0" applyFont="1" applyFill="1" applyBorder="1" applyAlignment="1" applyProtection="1">
      <alignment horizontal="center" vertical="center" wrapText="1"/>
      <protection locked="0"/>
    </xf>
    <xf numFmtId="0" fontId="27" fillId="3" borderId="47" xfId="0" applyFont="1" applyFill="1" applyBorder="1" applyAlignment="1" applyProtection="1">
      <alignment horizontal="center" vertical="center" wrapText="1"/>
      <protection locked="0"/>
    </xf>
    <xf numFmtId="0" fontId="27" fillId="3" borderId="0" xfId="0" applyFont="1" applyFill="1" applyBorder="1" applyAlignment="1" applyProtection="1">
      <alignment horizontal="center" vertical="center" wrapText="1"/>
      <protection locked="0"/>
    </xf>
    <xf numFmtId="0" fontId="27" fillId="3" borderId="25" xfId="0" applyFont="1" applyFill="1" applyBorder="1" applyAlignment="1" applyProtection="1">
      <alignment horizontal="center" vertical="center" wrapText="1"/>
      <protection locked="0"/>
    </xf>
    <xf numFmtId="0" fontId="27" fillId="3" borderId="38" xfId="0" applyFont="1" applyFill="1" applyBorder="1" applyAlignment="1" applyProtection="1">
      <alignment horizontal="center" vertical="center" wrapText="1"/>
      <protection locked="0"/>
    </xf>
    <xf numFmtId="0" fontId="27" fillId="3" borderId="21" xfId="0" applyFont="1" applyFill="1" applyBorder="1" applyAlignment="1" applyProtection="1">
      <alignment horizontal="center" vertical="center" wrapText="1"/>
      <protection locked="0"/>
    </xf>
    <xf numFmtId="0" fontId="27" fillId="3" borderId="39" xfId="0" applyFont="1" applyFill="1" applyBorder="1" applyAlignment="1" applyProtection="1">
      <alignment horizontal="center" vertical="center" wrapText="1"/>
      <protection locked="0"/>
    </xf>
    <xf numFmtId="0" fontId="25" fillId="4" borderId="28" xfId="0" applyFont="1" applyFill="1" applyBorder="1" applyAlignment="1" applyProtection="1">
      <alignment horizontal="center" vertical="center"/>
      <protection locked="0"/>
    </xf>
    <xf numFmtId="0" fontId="27" fillId="5" borderId="4" xfId="0" applyFont="1" applyFill="1" applyBorder="1" applyAlignment="1" applyProtection="1">
      <alignment horizontal="center" vertical="center" textRotation="90" wrapText="1"/>
      <protection locked="0"/>
    </xf>
    <xf numFmtId="0" fontId="27" fillId="5" borderId="5" xfId="0" applyFont="1" applyFill="1" applyBorder="1" applyAlignment="1" applyProtection="1">
      <alignment horizontal="center" vertical="center" textRotation="90" wrapText="1"/>
      <protection locked="0"/>
    </xf>
    <xf numFmtId="0" fontId="27" fillId="5" borderId="27" xfId="0" applyFont="1" applyFill="1" applyBorder="1" applyAlignment="1" applyProtection="1">
      <alignment horizontal="center" vertical="center" textRotation="90" wrapText="1"/>
      <protection locked="0"/>
    </xf>
    <xf numFmtId="9" fontId="27" fillId="3" borderId="28" xfId="0" applyNumberFormat="1" applyFont="1" applyFill="1" applyBorder="1" applyAlignment="1" applyProtection="1">
      <alignment horizontal="center"/>
      <protection locked="0"/>
    </xf>
    <xf numFmtId="9" fontId="27" fillId="3" borderId="5" xfId="0" applyNumberFormat="1" applyFont="1" applyFill="1" applyBorder="1" applyAlignment="1" applyProtection="1">
      <alignment horizontal="center"/>
      <protection locked="0"/>
    </xf>
    <xf numFmtId="9" fontId="27" fillId="3" borderId="56" xfId="0" applyNumberFormat="1" applyFont="1" applyFill="1" applyBorder="1" applyAlignment="1" applyProtection="1">
      <alignment horizontal="center"/>
      <protection locked="0"/>
    </xf>
    <xf numFmtId="0" fontId="27" fillId="4" borderId="47" xfId="0" applyFont="1" applyFill="1" applyBorder="1" applyAlignment="1" applyProtection="1">
      <alignment horizontal="center" vertical="center" wrapText="1"/>
      <protection locked="0"/>
    </xf>
    <xf numFmtId="0" fontId="27" fillId="4" borderId="0" xfId="0" applyFont="1" applyFill="1" applyBorder="1" applyAlignment="1" applyProtection="1">
      <alignment horizontal="center" vertical="center" wrapText="1"/>
      <protection locked="0"/>
    </xf>
    <xf numFmtId="0" fontId="27" fillId="4" borderId="48" xfId="0" applyFont="1" applyFill="1" applyBorder="1" applyAlignment="1" applyProtection="1">
      <alignment horizontal="center" vertical="center" wrapText="1"/>
      <protection locked="0"/>
    </xf>
    <xf numFmtId="0" fontId="27" fillId="4" borderId="32" xfId="0" applyFont="1" applyFill="1" applyBorder="1" applyAlignment="1" applyProtection="1">
      <alignment horizontal="center" vertical="center" wrapText="1"/>
      <protection locked="0"/>
    </xf>
    <xf numFmtId="0" fontId="27" fillId="4" borderId="33" xfId="0" applyFont="1" applyFill="1" applyBorder="1" applyAlignment="1" applyProtection="1">
      <alignment horizontal="center" vertical="center" wrapText="1"/>
      <protection locked="0"/>
    </xf>
    <xf numFmtId="0" fontId="27" fillId="4" borderId="49" xfId="0" applyFont="1" applyFill="1" applyBorder="1" applyAlignment="1" applyProtection="1">
      <alignment horizontal="center" vertical="center" wrapText="1"/>
      <protection locked="0"/>
    </xf>
    <xf numFmtId="0" fontId="27" fillId="4" borderId="8" xfId="0" applyFont="1" applyFill="1" applyBorder="1" applyAlignment="1" applyProtection="1">
      <alignment horizontal="center" vertical="center" wrapText="1"/>
      <protection locked="0"/>
    </xf>
    <xf numFmtId="0" fontId="27" fillId="4" borderId="50" xfId="0" applyFont="1" applyFill="1" applyBorder="1" applyAlignment="1" applyProtection="1">
      <alignment horizontal="center" vertical="center" wrapText="1"/>
      <protection locked="0"/>
    </xf>
    <xf numFmtId="0" fontId="27" fillId="4" borderId="25" xfId="0" applyFont="1" applyFill="1" applyBorder="1" applyAlignment="1" applyProtection="1">
      <alignment horizontal="center" vertical="center" wrapText="1"/>
      <protection locked="0"/>
    </xf>
    <xf numFmtId="0" fontId="27" fillId="4" borderId="51" xfId="0" applyFont="1" applyFill="1" applyBorder="1" applyAlignment="1" applyProtection="1">
      <alignment horizontal="center" vertical="center" wrapText="1"/>
      <protection locked="0"/>
    </xf>
    <xf numFmtId="0" fontId="27" fillId="5" borderId="36" xfId="0" applyFont="1" applyFill="1" applyBorder="1" applyAlignment="1" applyProtection="1">
      <alignment horizontal="center" vertical="center" wrapText="1"/>
      <protection locked="0"/>
    </xf>
    <xf numFmtId="0" fontId="27" fillId="5" borderId="47" xfId="0" applyFont="1" applyFill="1" applyBorder="1" applyAlignment="1" applyProtection="1">
      <alignment horizontal="center" vertical="center" wrapText="1"/>
      <protection locked="0"/>
    </xf>
    <xf numFmtId="0" fontId="27" fillId="5" borderId="25" xfId="0" applyFont="1" applyFill="1" applyBorder="1" applyAlignment="1" applyProtection="1">
      <alignment horizontal="center" vertical="center" wrapText="1"/>
      <protection locked="0"/>
    </xf>
    <xf numFmtId="0" fontId="27" fillId="5" borderId="15" xfId="0" applyFont="1" applyFill="1" applyBorder="1" applyAlignment="1" applyProtection="1">
      <alignment horizontal="center" vertical="center" textRotation="90" wrapText="1"/>
      <protection locked="0"/>
    </xf>
    <xf numFmtId="0" fontId="27" fillId="5" borderId="32" xfId="0" applyFont="1" applyFill="1" applyBorder="1" applyAlignment="1" applyProtection="1">
      <alignment horizontal="center" vertical="center" wrapText="1"/>
      <protection locked="0"/>
    </xf>
    <xf numFmtId="167" fontId="45" fillId="10" borderId="17" xfId="5" applyNumberFormat="1" applyFont="1" applyFill="1" applyBorder="1" applyAlignment="1" applyProtection="1">
      <alignment horizontal="center" vertical="center"/>
    </xf>
    <xf numFmtId="167" fontId="45" fillId="10" borderId="6" xfId="5" applyNumberFormat="1" applyFont="1" applyFill="1" applyBorder="1" applyAlignment="1" applyProtection="1">
      <alignment horizontal="center" vertical="center"/>
    </xf>
    <xf numFmtId="167" fontId="45" fillId="10" borderId="18" xfId="5" applyNumberFormat="1" applyFont="1" applyFill="1" applyBorder="1" applyAlignment="1" applyProtection="1">
      <alignment horizontal="center" vertical="center"/>
    </xf>
    <xf numFmtId="0" fontId="27" fillId="5" borderId="28" xfId="0" applyFont="1" applyFill="1" applyBorder="1" applyAlignment="1" applyProtection="1">
      <alignment horizontal="center"/>
      <protection locked="0"/>
    </xf>
    <xf numFmtId="0" fontId="27" fillId="5" borderId="5" xfId="0" applyFont="1" applyFill="1" applyBorder="1" applyAlignment="1" applyProtection="1">
      <alignment horizontal="center"/>
      <protection locked="0"/>
    </xf>
    <xf numFmtId="0" fontId="27" fillId="5" borderId="33" xfId="0" applyFont="1" applyFill="1" applyBorder="1" applyAlignment="1" applyProtection="1">
      <alignment horizontal="center"/>
      <protection locked="0"/>
    </xf>
    <xf numFmtId="0" fontId="27" fillId="5" borderId="56" xfId="0" applyFont="1" applyFill="1" applyBorder="1" applyAlignment="1" applyProtection="1">
      <alignment horizontal="center"/>
      <protection locked="0"/>
    </xf>
    <xf numFmtId="0" fontId="27" fillId="10" borderId="15" xfId="0" applyFont="1" applyFill="1" applyBorder="1" applyAlignment="1" applyProtection="1">
      <alignment horizontal="center"/>
      <protection locked="0"/>
    </xf>
    <xf numFmtId="0" fontId="27" fillId="10" borderId="4" xfId="0" applyFont="1" applyFill="1" applyBorder="1" applyAlignment="1" applyProtection="1">
      <alignment horizontal="center"/>
      <protection locked="0"/>
    </xf>
    <xf numFmtId="0" fontId="27" fillId="10" borderId="16" xfId="0" applyFont="1" applyFill="1" applyBorder="1" applyAlignment="1" applyProtection="1">
      <alignment horizontal="center"/>
      <protection locked="0"/>
    </xf>
    <xf numFmtId="0" fontId="27" fillId="5" borderId="56" xfId="0" applyFont="1" applyFill="1" applyBorder="1" applyAlignment="1" applyProtection="1">
      <alignment horizontal="center" vertical="center" textRotation="90" wrapText="1"/>
      <protection locked="0"/>
    </xf>
    <xf numFmtId="0" fontId="44" fillId="3" borderId="10" xfId="0" applyFont="1" applyFill="1" applyBorder="1" applyAlignment="1" applyProtection="1">
      <alignment horizontal="center" vertical="center" wrapText="1"/>
      <protection locked="0"/>
    </xf>
    <xf numFmtId="0" fontId="44" fillId="3" borderId="20" xfId="0" applyFont="1" applyFill="1" applyBorder="1" applyAlignment="1" applyProtection="1">
      <alignment horizontal="center" vertical="center" wrapText="1"/>
      <protection locked="0"/>
    </xf>
    <xf numFmtId="0" fontId="44" fillId="3" borderId="46" xfId="0" applyFont="1" applyFill="1" applyBorder="1" applyAlignment="1" applyProtection="1">
      <alignment horizontal="center" vertical="center" wrapText="1"/>
      <protection locked="0"/>
    </xf>
    <xf numFmtId="0" fontId="44" fillId="3" borderId="8" xfId="0" applyFont="1" applyFill="1" applyBorder="1" applyAlignment="1" applyProtection="1">
      <alignment horizontal="center" vertical="center" wrapText="1"/>
      <protection locked="0"/>
    </xf>
    <xf numFmtId="0" fontId="44" fillId="3" borderId="0" xfId="0" applyFont="1" applyFill="1" applyBorder="1" applyAlignment="1" applyProtection="1">
      <alignment horizontal="center" vertical="center" wrapText="1"/>
      <protection locked="0"/>
    </xf>
    <xf numFmtId="0" fontId="44" fillId="3" borderId="48" xfId="0" applyFont="1" applyFill="1" applyBorder="1" applyAlignment="1" applyProtection="1">
      <alignment horizontal="center" vertical="center" wrapText="1"/>
      <protection locked="0"/>
    </xf>
    <xf numFmtId="0" fontId="44" fillId="3" borderId="50" xfId="0" applyFont="1" applyFill="1" applyBorder="1" applyAlignment="1" applyProtection="1">
      <alignment horizontal="center" vertical="center" wrapText="1"/>
      <protection locked="0"/>
    </xf>
    <xf numFmtId="0" fontId="44" fillId="3" borderId="33" xfId="0" applyFont="1" applyFill="1" applyBorder="1" applyAlignment="1" applyProtection="1">
      <alignment horizontal="center" vertical="center" wrapText="1"/>
      <protection locked="0"/>
    </xf>
    <xf numFmtId="0" fontId="44" fillId="3" borderId="49" xfId="0" applyFont="1" applyFill="1" applyBorder="1" applyAlignment="1" applyProtection="1">
      <alignment horizontal="center" vertical="center" wrapText="1"/>
      <protection locked="0"/>
    </xf>
    <xf numFmtId="0" fontId="44" fillId="3" borderId="37" xfId="0" applyFont="1" applyFill="1" applyBorder="1" applyAlignment="1" applyProtection="1">
      <alignment horizontal="center" vertical="center" wrapText="1"/>
      <protection locked="0"/>
    </xf>
    <xf numFmtId="0" fontId="44" fillId="3" borderId="25" xfId="0" applyFont="1" applyFill="1" applyBorder="1" applyAlignment="1" applyProtection="1">
      <alignment horizontal="center" vertical="center" wrapText="1"/>
      <protection locked="0"/>
    </xf>
    <xf numFmtId="0" fontId="44" fillId="3" borderId="51" xfId="0" applyFont="1" applyFill="1" applyBorder="1" applyAlignment="1" applyProtection="1">
      <alignment horizontal="center" vertical="center" wrapText="1"/>
      <protection locked="0"/>
    </xf>
    <xf numFmtId="0" fontId="27" fillId="3" borderId="32" xfId="0" applyFont="1" applyFill="1" applyBorder="1" applyAlignment="1" applyProtection="1">
      <alignment horizontal="center" vertical="center" wrapText="1"/>
      <protection locked="0"/>
    </xf>
    <xf numFmtId="0" fontId="27" fillId="3" borderId="33" xfId="0" applyFont="1" applyFill="1" applyBorder="1" applyAlignment="1" applyProtection="1">
      <alignment horizontal="center" vertical="center" wrapText="1"/>
      <protection locked="0"/>
    </xf>
    <xf numFmtId="0" fontId="27" fillId="3" borderId="51" xfId="0" applyFont="1" applyFill="1" applyBorder="1" applyAlignment="1" applyProtection="1">
      <alignment horizontal="center" vertical="center" wrapText="1"/>
      <protection locked="0"/>
    </xf>
    <xf numFmtId="0" fontId="27" fillId="4" borderId="10" xfId="0" applyFont="1" applyFill="1" applyBorder="1" applyAlignment="1" applyProtection="1">
      <alignment horizontal="center" vertical="center" wrapText="1"/>
      <protection locked="0"/>
    </xf>
    <xf numFmtId="0" fontId="27" fillId="4" borderId="20" xfId="0" applyFont="1" applyFill="1" applyBorder="1" applyAlignment="1" applyProtection="1">
      <alignment horizontal="center" vertical="center" wrapText="1"/>
      <protection locked="0"/>
    </xf>
    <xf numFmtId="0" fontId="27" fillId="4" borderId="46" xfId="0" applyFont="1" applyFill="1" applyBorder="1" applyAlignment="1" applyProtection="1">
      <alignment horizontal="center" vertical="center" wrapText="1"/>
      <protection locked="0"/>
    </xf>
    <xf numFmtId="0" fontId="26" fillId="0" borderId="21" xfId="0" applyFont="1" applyFill="1" applyBorder="1" applyAlignment="1" applyProtection="1">
      <alignment horizontal="center"/>
      <protection locked="0"/>
    </xf>
    <xf numFmtId="0" fontId="26" fillId="3" borderId="53" xfId="0" applyFont="1" applyFill="1" applyBorder="1" applyAlignment="1" applyProtection="1">
      <alignment horizontal="center" vertical="center"/>
      <protection locked="0"/>
    </xf>
    <xf numFmtId="0" fontId="26" fillId="3" borderId="54" xfId="0" applyFont="1" applyFill="1" applyBorder="1" applyAlignment="1" applyProtection="1">
      <alignment horizontal="center" vertical="center"/>
      <protection locked="0"/>
    </xf>
    <xf numFmtId="0" fontId="26" fillId="3" borderId="55" xfId="0" applyFont="1" applyFill="1" applyBorder="1" applyAlignment="1" applyProtection="1">
      <alignment horizontal="center" vertical="center"/>
      <protection locked="0"/>
    </xf>
    <xf numFmtId="0" fontId="26" fillId="4" borderId="53" xfId="0" applyFont="1" applyFill="1" applyBorder="1" applyAlignment="1" applyProtection="1">
      <alignment horizontal="center" vertical="center"/>
      <protection locked="0"/>
    </xf>
    <xf numFmtId="0" fontId="26" fillId="4" borderId="54" xfId="0" applyFont="1" applyFill="1" applyBorder="1" applyAlignment="1" applyProtection="1">
      <alignment horizontal="center" vertical="center"/>
      <protection locked="0"/>
    </xf>
    <xf numFmtId="0" fontId="26" fillId="4" borderId="55" xfId="0" applyFont="1" applyFill="1" applyBorder="1" applyAlignment="1" applyProtection="1">
      <alignment horizontal="center" vertical="center"/>
      <protection locked="0"/>
    </xf>
    <xf numFmtId="0" fontId="27" fillId="3" borderId="53" xfId="0" applyFont="1" applyFill="1" applyBorder="1" applyAlignment="1" applyProtection="1">
      <alignment horizontal="center" vertical="center"/>
      <protection locked="0"/>
    </xf>
    <xf numFmtId="0" fontId="27" fillId="3" borderId="54" xfId="0" applyFont="1" applyFill="1" applyBorder="1" applyAlignment="1" applyProtection="1">
      <alignment horizontal="center" vertical="center"/>
      <protection locked="0"/>
    </xf>
    <xf numFmtId="0" fontId="27" fillId="3" borderId="55" xfId="0" applyFont="1" applyFill="1" applyBorder="1" applyAlignment="1" applyProtection="1">
      <alignment horizontal="center" vertical="center"/>
      <protection locked="0"/>
    </xf>
    <xf numFmtId="0" fontId="27" fillId="4" borderId="37" xfId="0" applyFont="1" applyFill="1" applyBorder="1" applyAlignment="1" applyProtection="1">
      <alignment horizontal="center" vertical="center" wrapText="1"/>
      <protection locked="0"/>
    </xf>
    <xf numFmtId="0" fontId="27" fillId="4" borderId="36" xfId="0" applyFont="1" applyFill="1" applyBorder="1" applyAlignment="1" applyProtection="1">
      <alignment horizontal="center" vertical="center" wrapText="1"/>
      <protection locked="0"/>
    </xf>
    <xf numFmtId="0" fontId="27" fillId="3" borderId="10" xfId="0" applyFont="1" applyFill="1" applyBorder="1" applyAlignment="1" applyProtection="1">
      <alignment horizontal="center" vertical="center" wrapText="1"/>
      <protection locked="0"/>
    </xf>
    <xf numFmtId="0" fontId="27" fillId="3" borderId="46" xfId="0" applyFont="1" applyFill="1" applyBorder="1" applyAlignment="1" applyProtection="1">
      <alignment horizontal="center" vertical="center" wrapText="1"/>
      <protection locked="0"/>
    </xf>
    <xf numFmtId="0" fontId="27" fillId="3" borderId="8" xfId="0" applyFont="1" applyFill="1" applyBorder="1" applyAlignment="1" applyProtection="1">
      <alignment horizontal="center" vertical="center" wrapText="1"/>
      <protection locked="0"/>
    </xf>
    <xf numFmtId="0" fontId="27" fillId="3" borderId="48" xfId="0" applyFont="1" applyFill="1" applyBorder="1" applyAlignment="1" applyProtection="1">
      <alignment horizontal="center" vertical="center" wrapText="1"/>
      <protection locked="0"/>
    </xf>
    <xf numFmtId="0" fontId="27" fillId="3" borderId="50" xfId="0" applyFont="1" applyFill="1" applyBorder="1" applyAlignment="1" applyProtection="1">
      <alignment horizontal="center" vertical="center" wrapText="1"/>
      <protection locked="0"/>
    </xf>
    <xf numFmtId="0" fontId="27" fillId="3" borderId="49" xfId="0" applyFont="1" applyFill="1" applyBorder="1" applyAlignment="1" applyProtection="1">
      <alignment horizontal="center" vertical="center" wrapText="1"/>
      <protection locked="0"/>
    </xf>
    <xf numFmtId="0" fontId="27" fillId="3" borderId="45" xfId="0" applyFont="1" applyFill="1" applyBorder="1" applyAlignment="1" applyProtection="1">
      <alignment horizontal="center" vertical="center" textRotation="90" wrapText="1"/>
      <protection locked="0"/>
    </xf>
    <xf numFmtId="0" fontId="27" fillId="3" borderId="23" xfId="0" applyFont="1" applyFill="1" applyBorder="1" applyAlignment="1" applyProtection="1">
      <alignment horizontal="center" vertical="center" textRotation="90" wrapText="1"/>
      <protection locked="0"/>
    </xf>
    <xf numFmtId="0" fontId="27" fillId="3" borderId="24" xfId="0" applyFont="1" applyFill="1" applyBorder="1" applyAlignment="1" applyProtection="1">
      <alignment horizontal="center" vertical="center" textRotation="90" wrapText="1"/>
      <protection locked="0"/>
    </xf>
    <xf numFmtId="0" fontId="27" fillId="3" borderId="22" xfId="0" applyFont="1" applyFill="1" applyBorder="1" applyAlignment="1" applyProtection="1">
      <alignment horizontal="center" vertical="center" textRotation="90" wrapText="1"/>
      <protection locked="0"/>
    </xf>
    <xf numFmtId="0" fontId="27" fillId="3" borderId="52" xfId="0" applyFont="1" applyFill="1" applyBorder="1" applyAlignment="1" applyProtection="1">
      <alignment horizontal="center" vertical="center" textRotation="90" wrapText="1"/>
      <protection locked="0"/>
    </xf>
    <xf numFmtId="3" fontId="31" fillId="0" borderId="17" xfId="0" applyNumberFormat="1" applyFont="1" applyFill="1" applyBorder="1" applyAlignment="1" applyProtection="1">
      <alignment horizontal="center" vertical="center"/>
      <protection locked="0"/>
    </xf>
    <xf numFmtId="0" fontId="31" fillId="0" borderId="6" xfId="0" applyFont="1" applyFill="1" applyBorder="1" applyAlignment="1" applyProtection="1">
      <alignment horizontal="center" vertical="center"/>
      <protection locked="0"/>
    </xf>
    <xf numFmtId="3" fontId="31" fillId="0" borderId="6" xfId="0" applyNumberFormat="1" applyFont="1" applyFill="1" applyBorder="1" applyAlignment="1" applyProtection="1">
      <alignment horizontal="center" vertical="center"/>
      <protection locked="0"/>
    </xf>
    <xf numFmtId="0" fontId="31" fillId="0" borderId="18" xfId="0" applyFont="1" applyFill="1" applyBorder="1" applyAlignment="1" applyProtection="1">
      <alignment horizontal="center" vertical="center"/>
      <protection locked="0"/>
    </xf>
    <xf numFmtId="0" fontId="25" fillId="0" borderId="28" xfId="0" applyFont="1" applyBorder="1" applyAlignment="1" applyProtection="1">
      <alignment horizontal="center" vertical="center" wrapText="1"/>
      <protection locked="0"/>
    </xf>
    <xf numFmtId="0" fontId="25" fillId="0" borderId="5" xfId="0" applyFont="1" applyBorder="1" applyAlignment="1" applyProtection="1">
      <alignment horizontal="center" vertical="center" wrapText="1"/>
      <protection locked="0"/>
    </xf>
    <xf numFmtId="0" fontId="25" fillId="0" borderId="27" xfId="0" applyFont="1" applyBorder="1" applyAlignment="1" applyProtection="1">
      <alignment horizontal="center" vertical="center" wrapText="1"/>
      <protection locked="0"/>
    </xf>
    <xf numFmtId="2" fontId="22" fillId="0" borderId="31" xfId="0" applyNumberFormat="1" applyFont="1" applyFill="1" applyBorder="1" applyAlignment="1" applyProtection="1">
      <alignment horizontal="center" vertical="center"/>
      <protection locked="0"/>
    </xf>
    <xf numFmtId="2" fontId="22" fillId="0" borderId="5" xfId="0" applyNumberFormat="1" applyFont="1" applyFill="1" applyBorder="1" applyAlignment="1" applyProtection="1">
      <alignment horizontal="center" vertical="center"/>
      <protection locked="0"/>
    </xf>
    <xf numFmtId="2" fontId="22" fillId="0" borderId="56" xfId="0" applyNumberFormat="1" applyFont="1" applyFill="1" applyBorder="1" applyAlignment="1" applyProtection="1">
      <alignment horizontal="center" vertical="center"/>
      <protection locked="0"/>
    </xf>
    <xf numFmtId="2" fontId="22" fillId="0" borderId="64" xfId="0" applyNumberFormat="1" applyFont="1" applyFill="1" applyBorder="1" applyAlignment="1" applyProtection="1">
      <alignment horizontal="center" vertical="center"/>
      <protection locked="0"/>
    </xf>
    <xf numFmtId="2" fontId="22" fillId="0" borderId="12" xfId="0" applyNumberFormat="1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center"/>
      <protection locked="0"/>
    </xf>
    <xf numFmtId="0" fontId="26" fillId="5" borderId="36" xfId="0" applyFont="1" applyFill="1" applyBorder="1" applyAlignment="1" applyProtection="1">
      <alignment horizontal="center" vertical="center" wrapText="1"/>
      <protection locked="0"/>
    </xf>
    <xf numFmtId="0" fontId="26" fillId="5" borderId="37" xfId="0" applyFont="1" applyFill="1" applyBorder="1" applyAlignment="1" applyProtection="1">
      <alignment horizontal="center" vertical="center" wrapText="1"/>
      <protection locked="0"/>
    </xf>
    <xf numFmtId="0" fontId="26" fillId="5" borderId="47" xfId="0" applyFont="1" applyFill="1" applyBorder="1" applyAlignment="1" applyProtection="1">
      <alignment horizontal="center" vertical="center" wrapText="1"/>
      <protection locked="0"/>
    </xf>
    <xf numFmtId="0" fontId="26" fillId="5" borderId="25" xfId="0" applyFont="1" applyFill="1" applyBorder="1" applyAlignment="1" applyProtection="1">
      <alignment horizontal="center" vertical="center" wrapText="1"/>
      <protection locked="0"/>
    </xf>
    <xf numFmtId="0" fontId="26" fillId="5" borderId="38" xfId="0" applyFont="1" applyFill="1" applyBorder="1" applyAlignment="1" applyProtection="1">
      <alignment horizontal="center" vertical="center" wrapText="1"/>
      <protection locked="0"/>
    </xf>
    <xf numFmtId="0" fontId="26" fillId="5" borderId="39" xfId="0" applyFont="1" applyFill="1" applyBorder="1" applyAlignment="1" applyProtection="1">
      <alignment horizontal="center" vertical="center" wrapText="1"/>
      <protection locked="0"/>
    </xf>
    <xf numFmtId="0" fontId="27" fillId="5" borderId="32" xfId="0" applyFont="1" applyFill="1" applyBorder="1" applyAlignment="1" applyProtection="1">
      <alignment horizontal="center"/>
      <protection locked="0"/>
    </xf>
    <xf numFmtId="0" fontId="27" fillId="5" borderId="51" xfId="0" applyFont="1" applyFill="1" applyBorder="1" applyAlignment="1" applyProtection="1">
      <alignment horizontal="center"/>
      <protection locked="0"/>
    </xf>
    <xf numFmtId="0" fontId="39" fillId="0" borderId="36" xfId="0" applyFont="1" applyFill="1" applyBorder="1" applyAlignment="1" applyProtection="1">
      <alignment horizontal="center" vertical="center"/>
      <protection locked="0"/>
    </xf>
    <xf numFmtId="0" fontId="39" fillId="0" borderId="20" xfId="0" applyFont="1" applyFill="1" applyBorder="1" applyAlignment="1" applyProtection="1">
      <alignment horizontal="center" vertical="center"/>
      <protection locked="0"/>
    </xf>
    <xf numFmtId="0" fontId="39" fillId="0" borderId="37" xfId="0" applyFont="1" applyFill="1" applyBorder="1" applyAlignment="1" applyProtection="1">
      <alignment horizontal="center" vertical="center"/>
      <protection locked="0"/>
    </xf>
    <xf numFmtId="0" fontId="31" fillId="0" borderId="4" xfId="0" applyFont="1" applyFill="1" applyBorder="1" applyAlignment="1" applyProtection="1">
      <alignment horizontal="center" vertical="center"/>
      <protection locked="0"/>
    </xf>
    <xf numFmtId="0" fontId="31" fillId="0" borderId="16" xfId="0" applyFont="1" applyFill="1" applyBorder="1" applyAlignment="1" applyProtection="1">
      <alignment horizontal="center" vertical="center"/>
      <protection locked="0"/>
    </xf>
    <xf numFmtId="0" fontId="31" fillId="0" borderId="15" xfId="0" applyFont="1" applyFill="1" applyBorder="1" applyAlignment="1" applyProtection="1">
      <alignment horizontal="center" vertical="center"/>
      <protection locked="0"/>
    </xf>
    <xf numFmtId="0" fontId="22" fillId="0" borderId="50" xfId="0" applyFont="1" applyFill="1" applyBorder="1" applyAlignment="1" applyProtection="1">
      <alignment horizontal="center"/>
      <protection locked="0"/>
    </xf>
    <xf numFmtId="0" fontId="22" fillId="0" borderId="51" xfId="0" applyFont="1" applyFill="1" applyBorder="1" applyAlignment="1" applyProtection="1">
      <alignment horizontal="center"/>
      <protection locked="0"/>
    </xf>
    <xf numFmtId="0" fontId="22" fillId="0" borderId="31" xfId="0" applyFont="1" applyFill="1" applyBorder="1" applyAlignment="1" applyProtection="1">
      <alignment horizontal="center"/>
      <protection locked="0"/>
    </xf>
    <xf numFmtId="0" fontId="22" fillId="0" borderId="56" xfId="0" applyFont="1" applyFill="1" applyBorder="1" applyAlignment="1" applyProtection="1">
      <alignment horizontal="center"/>
      <protection locked="0"/>
    </xf>
    <xf numFmtId="0" fontId="49" fillId="0" borderId="45" xfId="0" applyFont="1" applyFill="1" applyBorder="1" applyAlignment="1" applyProtection="1">
      <alignment horizontal="center" vertical="center" wrapText="1"/>
      <protection locked="0"/>
    </xf>
    <xf numFmtId="0" fontId="49" fillId="0" borderId="23" xfId="0" applyFont="1" applyFill="1" applyBorder="1" applyAlignment="1" applyProtection="1">
      <alignment horizontal="center" vertical="center" wrapText="1"/>
      <protection locked="0"/>
    </xf>
    <xf numFmtId="0" fontId="49" fillId="0" borderId="24" xfId="0" applyFont="1" applyFill="1" applyBorder="1" applyAlignment="1" applyProtection="1">
      <alignment horizontal="center" vertical="center" wrapText="1"/>
      <protection locked="0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31" xfId="0" applyFont="1" applyFill="1" applyBorder="1" applyAlignment="1" applyProtection="1">
      <alignment horizontal="center" vertical="center"/>
      <protection locked="0"/>
    </xf>
    <xf numFmtId="0" fontId="22" fillId="0" borderId="58" xfId="0" applyFont="1" applyFill="1" applyBorder="1" applyAlignment="1" applyProtection="1">
      <alignment horizontal="center"/>
      <protection locked="0"/>
    </xf>
    <xf numFmtId="0" fontId="22" fillId="0" borderId="39" xfId="0" applyFont="1" applyFill="1" applyBorder="1" applyAlignment="1" applyProtection="1">
      <alignment horizontal="center"/>
      <protection locked="0"/>
    </xf>
    <xf numFmtId="165" fontId="31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31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56" xfId="0" applyFont="1" applyFill="1" applyBorder="1" applyAlignment="1" applyProtection="1">
      <alignment horizontal="center"/>
      <protection locked="0"/>
    </xf>
    <xf numFmtId="0" fontId="3" fillId="0" borderId="28" xfId="0" applyFont="1" applyFill="1" applyBorder="1" applyAlignment="1" applyProtection="1">
      <alignment horizontal="center"/>
      <protection locked="0"/>
    </xf>
    <xf numFmtId="0" fontId="3" fillId="0" borderId="27" xfId="0" applyFont="1" applyFill="1" applyBorder="1" applyAlignment="1" applyProtection="1">
      <alignment horizontal="center"/>
      <protection locked="0"/>
    </xf>
    <xf numFmtId="0" fontId="25" fillId="0" borderId="0" xfId="0" applyFont="1" applyBorder="1" applyAlignment="1" applyProtection="1">
      <alignment horizontal="left" vertical="center" wrapText="1"/>
      <protection locked="0"/>
    </xf>
    <xf numFmtId="2" fontId="22" fillId="0" borderId="0" xfId="0" applyNumberFormat="1" applyFont="1" applyFill="1" applyBorder="1" applyAlignment="1" applyProtection="1">
      <alignment horizontal="center" vertical="center"/>
      <protection locked="0"/>
    </xf>
    <xf numFmtId="0" fontId="25" fillId="0" borderId="41" xfId="0" applyFont="1" applyBorder="1" applyAlignment="1" applyProtection="1">
      <alignment horizontal="left" vertical="center" wrapText="1"/>
      <protection locked="0"/>
    </xf>
    <xf numFmtId="0" fontId="25" fillId="0" borderId="66" xfId="0" applyFont="1" applyBorder="1" applyAlignment="1" applyProtection="1">
      <alignment horizontal="left" vertical="center" wrapText="1"/>
      <protection locked="0"/>
    </xf>
    <xf numFmtId="2" fontId="22" fillId="0" borderId="6" xfId="0" applyNumberFormat="1" applyFont="1" applyFill="1" applyBorder="1" applyAlignment="1" applyProtection="1">
      <alignment horizontal="center" vertical="center"/>
      <protection locked="0"/>
    </xf>
    <xf numFmtId="2" fontId="22" fillId="0" borderId="18" xfId="0" applyNumberFormat="1" applyFont="1" applyFill="1" applyBorder="1" applyAlignment="1" applyProtection="1">
      <alignment horizontal="center" vertical="center"/>
      <protection locked="0"/>
    </xf>
    <xf numFmtId="0" fontId="29" fillId="0" borderId="22" xfId="0" applyFont="1" applyFill="1" applyBorder="1" applyAlignment="1" applyProtection="1">
      <alignment horizontal="center"/>
      <protection locked="0"/>
    </xf>
    <xf numFmtId="0" fontId="29" fillId="0" borderId="23" xfId="0" applyFont="1" applyFill="1" applyBorder="1" applyAlignment="1" applyProtection="1">
      <alignment horizontal="center"/>
      <protection locked="0"/>
    </xf>
    <xf numFmtId="0" fontId="29" fillId="0" borderId="24" xfId="0" applyFont="1" applyFill="1" applyBorder="1" applyAlignment="1" applyProtection="1">
      <alignment horizontal="center"/>
      <protection locked="0"/>
    </xf>
    <xf numFmtId="0" fontId="41" fillId="0" borderId="22" xfId="0" applyFont="1" applyFill="1" applyBorder="1" applyAlignment="1" applyProtection="1">
      <alignment horizontal="center" vertical="center"/>
      <protection locked="0"/>
    </xf>
    <xf numFmtId="0" fontId="41" fillId="0" borderId="23" xfId="0" applyFont="1" applyFill="1" applyBorder="1" applyAlignment="1" applyProtection="1">
      <alignment horizontal="center" vertical="center"/>
      <protection locked="0"/>
    </xf>
    <xf numFmtId="0" fontId="41" fillId="0" borderId="24" xfId="0" applyFont="1" applyFill="1" applyBorder="1" applyAlignment="1" applyProtection="1">
      <alignment horizontal="center" vertical="center"/>
      <protection locked="0"/>
    </xf>
    <xf numFmtId="0" fontId="27" fillId="0" borderId="17" xfId="0" applyFont="1" applyFill="1" applyBorder="1" applyAlignment="1" applyProtection="1">
      <alignment horizontal="center" vertical="center"/>
      <protection locked="0"/>
    </xf>
    <xf numFmtId="0" fontId="27" fillId="0" borderId="6" xfId="0" applyFont="1" applyFill="1" applyBorder="1" applyAlignment="1" applyProtection="1">
      <alignment horizontal="center" vertical="center"/>
      <protection locked="0"/>
    </xf>
    <xf numFmtId="0" fontId="27" fillId="0" borderId="6" xfId="0" applyFont="1" applyFill="1" applyBorder="1" applyAlignment="1" applyProtection="1">
      <alignment horizontal="center" wrapText="1"/>
      <protection locked="0"/>
    </xf>
    <xf numFmtId="0" fontId="27" fillId="0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  <protection locked="0"/>
    </xf>
    <xf numFmtId="0" fontId="25" fillId="0" borderId="64" xfId="0" applyFont="1" applyBorder="1" applyAlignment="1" applyProtection="1">
      <alignment horizontal="left" vertical="center" wrapText="1"/>
      <protection locked="0"/>
    </xf>
    <xf numFmtId="0" fontId="26" fillId="0" borderId="0" xfId="0" applyFont="1" applyFill="1" applyBorder="1" applyAlignment="1" applyProtection="1">
      <alignment horizontal="center"/>
      <protection locked="0"/>
    </xf>
    <xf numFmtId="0" fontId="26" fillId="3" borderId="0" xfId="0" applyFont="1" applyFill="1" applyBorder="1" applyAlignment="1" applyProtection="1">
      <alignment horizontal="left"/>
      <protection locked="0"/>
    </xf>
    <xf numFmtId="0" fontId="25" fillId="0" borderId="0" xfId="0" applyFont="1" applyFill="1" applyBorder="1" applyAlignment="1" applyProtection="1">
      <alignment horizontal="left" vertical="center" wrapText="1"/>
      <protection locked="0"/>
    </xf>
    <xf numFmtId="0" fontId="25" fillId="0" borderId="15" xfId="0" applyFont="1" applyBorder="1" applyAlignment="1" applyProtection="1">
      <alignment horizontal="left" vertical="center" wrapText="1"/>
      <protection locked="0"/>
    </xf>
    <xf numFmtId="0" fontId="25" fillId="0" borderId="4" xfId="0" applyFont="1" applyBorder="1" applyAlignment="1" applyProtection="1">
      <alignment horizontal="left" vertical="center" wrapText="1"/>
      <protection locked="0"/>
    </xf>
    <xf numFmtId="2" fontId="22" fillId="0" borderId="4" xfId="0" applyNumberFormat="1" applyFont="1" applyFill="1" applyBorder="1" applyAlignment="1" applyProtection="1">
      <alignment horizontal="center" vertical="center"/>
      <protection locked="0"/>
    </xf>
    <xf numFmtId="2" fontId="22" fillId="0" borderId="16" xfId="0" applyNumberFormat="1" applyFont="1" applyFill="1" applyBorder="1" applyAlignment="1" applyProtection="1">
      <alignment horizontal="center" vertical="center"/>
      <protection locked="0"/>
    </xf>
    <xf numFmtId="0" fontId="25" fillId="0" borderId="17" xfId="0" applyFont="1" applyBorder="1" applyAlignment="1" applyProtection="1">
      <alignment horizontal="left" vertical="center" wrapText="1"/>
      <protection locked="0"/>
    </xf>
    <xf numFmtId="0" fontId="25" fillId="0" borderId="6" xfId="0" applyFont="1" applyBorder="1" applyAlignment="1" applyProtection="1">
      <alignment horizontal="left" vertical="center" wrapText="1"/>
      <protection locked="0"/>
    </xf>
    <xf numFmtId="0" fontId="26" fillId="3" borderId="0" xfId="0" applyFont="1" applyFill="1" applyBorder="1" applyAlignment="1" applyProtection="1">
      <alignment horizontal="center"/>
      <protection locked="0"/>
    </xf>
    <xf numFmtId="0" fontId="26" fillId="7" borderId="0" xfId="0" applyFont="1" applyFill="1" applyBorder="1" applyAlignment="1" applyProtection="1">
      <alignment horizontal="left"/>
      <protection locked="0"/>
    </xf>
    <xf numFmtId="165" fontId="31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65" xfId="0" applyFont="1" applyFill="1" applyBorder="1" applyAlignment="1" applyProtection="1">
      <alignment horizontal="center" vertical="center" textRotation="90" wrapText="1"/>
      <protection locked="0"/>
    </xf>
    <xf numFmtId="0" fontId="31" fillId="0" borderId="25" xfId="0" applyFont="1" applyFill="1" applyBorder="1" applyAlignment="1" applyProtection="1">
      <alignment horizontal="center" vertical="center" textRotation="90" wrapText="1"/>
      <protection locked="0"/>
    </xf>
    <xf numFmtId="0" fontId="31" fillId="0" borderId="51" xfId="0" applyFont="1" applyFill="1" applyBorder="1" applyAlignment="1" applyProtection="1">
      <alignment horizontal="center" vertical="center" textRotation="90" wrapText="1"/>
      <protection locked="0"/>
    </xf>
    <xf numFmtId="0" fontId="39" fillId="0" borderId="22" xfId="0" applyFont="1" applyFill="1" applyBorder="1" applyAlignment="1" applyProtection="1">
      <alignment horizontal="center" vertical="center" wrapText="1"/>
      <protection locked="0"/>
    </xf>
    <xf numFmtId="0" fontId="39" fillId="0" borderId="23" xfId="0" applyFont="1" applyFill="1" applyBorder="1" applyAlignment="1" applyProtection="1">
      <alignment horizontal="center" vertical="center" wrapText="1"/>
      <protection locked="0"/>
    </xf>
    <xf numFmtId="0" fontId="39" fillId="0" borderId="24" xfId="0" applyFont="1" applyFill="1" applyBorder="1" applyAlignment="1" applyProtection="1">
      <alignment horizontal="center" vertical="center" wrapText="1"/>
      <protection locked="0"/>
    </xf>
    <xf numFmtId="0" fontId="22" fillId="0" borderId="59" xfId="0" applyFont="1" applyFill="1" applyBorder="1" applyAlignment="1" applyProtection="1">
      <alignment horizontal="center" vertical="center" wrapText="1"/>
      <protection locked="0"/>
    </xf>
    <xf numFmtId="0" fontId="22" fillId="0" borderId="63" xfId="0" applyFont="1" applyFill="1" applyBorder="1" applyAlignment="1" applyProtection="1">
      <alignment horizontal="center" vertical="center" wrapText="1"/>
      <protection locked="0"/>
    </xf>
    <xf numFmtId="0" fontId="22" fillId="0" borderId="65" xfId="0" applyFont="1" applyFill="1" applyBorder="1" applyAlignment="1" applyProtection="1">
      <alignment horizontal="center" vertical="center" wrapText="1"/>
      <protection locked="0"/>
    </xf>
    <xf numFmtId="0" fontId="22" fillId="0" borderId="38" xfId="0" applyFont="1" applyFill="1" applyBorder="1" applyAlignment="1" applyProtection="1">
      <alignment horizontal="center" vertical="center" wrapText="1"/>
      <protection locked="0"/>
    </xf>
    <xf numFmtId="0" fontId="22" fillId="0" borderId="21" xfId="0" applyFont="1" applyFill="1" applyBorder="1" applyAlignment="1" applyProtection="1">
      <alignment horizontal="center" vertical="center" wrapText="1"/>
      <protection locked="0"/>
    </xf>
    <xf numFmtId="0" fontId="22" fillId="0" borderId="39" xfId="0" applyFont="1" applyFill="1" applyBorder="1" applyAlignment="1" applyProtection="1">
      <alignment horizontal="center" vertical="center" wrapText="1"/>
      <protection locked="0"/>
    </xf>
    <xf numFmtId="0" fontId="40" fillId="0" borderId="22" xfId="0" applyFont="1" applyFill="1" applyBorder="1" applyAlignment="1" applyProtection="1">
      <alignment horizontal="center" vertical="center" wrapText="1"/>
      <protection locked="0"/>
    </xf>
    <xf numFmtId="0" fontId="40" fillId="0" borderId="23" xfId="0" applyFont="1" applyFill="1" applyBorder="1" applyAlignment="1" applyProtection="1">
      <alignment horizontal="center" vertical="center" wrapText="1"/>
      <protection locked="0"/>
    </xf>
    <xf numFmtId="0" fontId="40" fillId="0" borderId="52" xfId="0" applyFont="1" applyFill="1" applyBorder="1" applyAlignment="1" applyProtection="1">
      <alignment horizontal="center" vertical="center" wrapText="1"/>
      <protection locked="0"/>
    </xf>
    <xf numFmtId="165" fontId="31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64" xfId="0" applyFont="1" applyFill="1" applyBorder="1" applyAlignment="1" applyProtection="1">
      <alignment horizontal="center" vertical="center"/>
      <protection locked="0"/>
    </xf>
    <xf numFmtId="0" fontId="25" fillId="0" borderId="3" xfId="0" applyFont="1" applyFill="1" applyBorder="1" applyAlignment="1" applyProtection="1">
      <alignment horizontal="center" vertical="center"/>
      <protection locked="0"/>
    </xf>
    <xf numFmtId="2" fontId="38" fillId="0" borderId="17" xfId="0" applyNumberFormat="1" applyFont="1" applyFill="1" applyBorder="1" applyAlignment="1" applyProtection="1">
      <alignment horizontal="center" vertical="center"/>
    </xf>
    <xf numFmtId="2" fontId="38" fillId="0" borderId="6" xfId="0" applyNumberFormat="1" applyFont="1" applyFill="1" applyBorder="1" applyAlignment="1" applyProtection="1">
      <alignment horizontal="center" vertical="center"/>
    </xf>
    <xf numFmtId="2" fontId="38" fillId="0" borderId="18" xfId="0" applyNumberFormat="1" applyFont="1" applyFill="1" applyBorder="1" applyAlignment="1" applyProtection="1">
      <alignment horizontal="center" vertical="center"/>
    </xf>
    <xf numFmtId="167" fontId="45" fillId="10" borderId="30" xfId="5" applyNumberFormat="1" applyFont="1" applyFill="1" applyBorder="1" applyAlignment="1" applyProtection="1">
      <alignment horizontal="center" vertical="center"/>
    </xf>
    <xf numFmtId="0" fontId="27" fillId="10" borderId="27" xfId="0" applyFont="1" applyFill="1" applyBorder="1" applyAlignment="1" applyProtection="1">
      <alignment horizontal="center"/>
      <protection locked="0"/>
    </xf>
    <xf numFmtId="2" fontId="25" fillId="8" borderId="17" xfId="0" applyNumberFormat="1" applyFont="1" applyFill="1" applyBorder="1" applyAlignment="1" applyProtection="1">
      <alignment horizontal="center" vertical="center"/>
      <protection locked="0"/>
    </xf>
    <xf numFmtId="2" fontId="25" fillId="8" borderId="6" xfId="0" applyNumberFormat="1" applyFont="1" applyFill="1" applyBorder="1" applyAlignment="1" applyProtection="1">
      <alignment horizontal="center" vertical="center"/>
      <protection locked="0"/>
    </xf>
    <xf numFmtId="2" fontId="38" fillId="0" borderId="6" xfId="0" applyNumberFormat="1" applyFont="1" applyFill="1" applyBorder="1" applyAlignment="1" applyProtection="1">
      <alignment horizontal="center" vertical="center"/>
      <protection locked="0"/>
    </xf>
    <xf numFmtId="2" fontId="38" fillId="8" borderId="6" xfId="0" applyNumberFormat="1" applyFont="1" applyFill="1" applyBorder="1" applyAlignment="1" applyProtection="1">
      <alignment horizontal="center" vertical="center"/>
      <protection locked="0"/>
    </xf>
    <xf numFmtId="2" fontId="25" fillId="0" borderId="6" xfId="0" applyNumberFormat="1" applyFont="1" applyFill="1" applyBorder="1" applyAlignment="1" applyProtection="1">
      <alignment horizontal="center" vertical="center"/>
      <protection locked="0"/>
    </xf>
    <xf numFmtId="2" fontId="38" fillId="0" borderId="17" xfId="0" applyNumberFormat="1" applyFont="1" applyFill="1" applyBorder="1" applyAlignment="1" applyProtection="1">
      <alignment horizontal="center" vertical="center"/>
      <protection locked="0"/>
    </xf>
    <xf numFmtId="2" fontId="38" fillId="0" borderId="18" xfId="0" applyNumberFormat="1" applyFont="1" applyFill="1" applyBorder="1" applyAlignment="1" applyProtection="1">
      <alignment horizontal="center" vertical="center"/>
      <protection locked="0"/>
    </xf>
    <xf numFmtId="0" fontId="27" fillId="3" borderId="4" xfId="0" applyFont="1" applyFill="1" applyBorder="1" applyAlignment="1" applyProtection="1">
      <alignment horizontal="center"/>
      <protection locked="0"/>
    </xf>
    <xf numFmtId="0" fontId="27" fillId="3" borderId="15" xfId="0" applyFont="1" applyFill="1" applyBorder="1" applyAlignment="1" applyProtection="1">
      <alignment horizontal="center"/>
      <protection locked="0"/>
    </xf>
    <xf numFmtId="0" fontId="27" fillId="3" borderId="16" xfId="0" applyFont="1" applyFill="1" applyBorder="1" applyAlignment="1" applyProtection="1">
      <alignment horizontal="center"/>
      <protection locked="0"/>
    </xf>
    <xf numFmtId="0" fontId="27" fillId="3" borderId="13" xfId="0" applyFont="1" applyFill="1" applyBorder="1" applyAlignment="1" applyProtection="1">
      <alignment horizontal="center"/>
      <protection locked="0"/>
    </xf>
    <xf numFmtId="0" fontId="27" fillId="3" borderId="3" xfId="0" applyFont="1" applyFill="1" applyBorder="1" applyAlignment="1" applyProtection="1">
      <alignment horizontal="center"/>
      <protection locked="0"/>
    </xf>
    <xf numFmtId="0" fontId="27" fillId="3" borderId="14" xfId="0" applyFont="1" applyFill="1" applyBorder="1" applyAlignment="1" applyProtection="1">
      <alignment horizontal="center"/>
      <protection locked="0"/>
    </xf>
    <xf numFmtId="0" fontId="27" fillId="3" borderId="13" xfId="0" applyFont="1" applyFill="1" applyBorder="1" applyAlignment="1" applyProtection="1">
      <alignment horizontal="center" vertical="center" textRotation="90" wrapText="1"/>
      <protection locked="0"/>
    </xf>
    <xf numFmtId="0" fontId="27" fillId="3" borderId="3" xfId="0" applyFont="1" applyFill="1" applyBorder="1" applyAlignment="1" applyProtection="1">
      <alignment horizontal="center" vertical="center" textRotation="90" wrapText="1"/>
      <protection locked="0"/>
    </xf>
    <xf numFmtId="0" fontId="27" fillId="3" borderId="50" xfId="0" applyFont="1" applyFill="1" applyBorder="1" applyAlignment="1" applyProtection="1">
      <alignment horizontal="center" vertical="center" textRotation="90" wrapText="1"/>
      <protection locked="0"/>
    </xf>
    <xf numFmtId="0" fontId="27" fillId="5" borderId="17" xfId="0" applyFont="1" applyFill="1" applyBorder="1" applyAlignment="1" applyProtection="1">
      <alignment horizontal="center" vertical="center" wrapText="1"/>
      <protection locked="0"/>
    </xf>
    <xf numFmtId="0" fontId="27" fillId="5" borderId="6" xfId="0" applyFont="1" applyFill="1" applyBorder="1" applyAlignment="1" applyProtection="1">
      <alignment horizontal="center" vertical="center" wrapText="1"/>
      <protection locked="0"/>
    </xf>
    <xf numFmtId="0" fontId="27" fillId="5" borderId="9" xfId="0" applyFont="1" applyFill="1" applyBorder="1" applyAlignment="1" applyProtection="1">
      <alignment horizontal="center" vertical="center" wrapText="1"/>
      <protection locked="0"/>
    </xf>
    <xf numFmtId="0" fontId="27" fillId="5" borderId="18" xfId="0" applyFont="1" applyFill="1" applyBorder="1" applyAlignment="1" applyProtection="1">
      <alignment horizontal="center" vertical="center" wrapText="1"/>
      <protection locked="0"/>
    </xf>
    <xf numFmtId="0" fontId="27" fillId="5" borderId="7" xfId="0" applyFont="1" applyFill="1" applyBorder="1" applyAlignment="1" applyProtection="1">
      <alignment horizontal="center" vertical="center" textRotation="90" wrapText="1"/>
      <protection locked="0"/>
    </xf>
    <xf numFmtId="0" fontId="27" fillId="5" borderId="30" xfId="0" applyFont="1" applyFill="1" applyBorder="1" applyAlignment="1" applyProtection="1">
      <alignment horizontal="center" vertical="center" textRotation="90" wrapText="1"/>
      <protection locked="0"/>
    </xf>
    <xf numFmtId="0" fontId="27" fillId="5" borderId="6" xfId="0" applyFont="1" applyFill="1" applyBorder="1" applyAlignment="1" applyProtection="1">
      <alignment horizontal="center" vertical="center" textRotation="90" wrapText="1"/>
      <protection locked="0"/>
    </xf>
    <xf numFmtId="0" fontId="27" fillId="5" borderId="26" xfId="0" applyFont="1" applyFill="1" applyBorder="1" applyAlignment="1" applyProtection="1">
      <alignment horizontal="center" vertical="center" textRotation="90" wrapText="1"/>
      <protection locked="0"/>
    </xf>
    <xf numFmtId="0" fontId="27" fillId="5" borderId="17" xfId="0" applyFont="1" applyFill="1" applyBorder="1" applyAlignment="1" applyProtection="1">
      <alignment horizontal="center" vertical="center" textRotation="90" wrapText="1"/>
      <protection locked="0"/>
    </xf>
    <xf numFmtId="0" fontId="26" fillId="5" borderId="36" xfId="0" applyFont="1" applyFill="1" applyBorder="1" applyAlignment="1" applyProtection="1">
      <alignment horizontal="center" vertical="center"/>
      <protection locked="0"/>
    </xf>
    <xf numFmtId="0" fontId="26" fillId="5" borderId="20" xfId="0" applyFont="1" applyFill="1" applyBorder="1" applyAlignment="1" applyProtection="1">
      <alignment horizontal="center" vertical="center"/>
      <protection locked="0"/>
    </xf>
    <xf numFmtId="0" fontId="26" fillId="5" borderId="38" xfId="0" applyFont="1" applyFill="1" applyBorder="1" applyAlignment="1" applyProtection="1">
      <alignment horizontal="center" vertical="center"/>
      <protection locked="0"/>
    </xf>
    <xf numFmtId="0" fontId="26" fillId="5" borderId="21" xfId="0" applyFont="1" applyFill="1" applyBorder="1" applyAlignment="1" applyProtection="1">
      <alignment horizontal="center" vertical="center"/>
      <protection locked="0"/>
    </xf>
    <xf numFmtId="0" fontId="27" fillId="3" borderId="38" xfId="0" applyFont="1" applyFill="1" applyBorder="1" applyAlignment="1" applyProtection="1">
      <alignment horizontal="center" vertical="center"/>
      <protection locked="0"/>
    </xf>
    <xf numFmtId="0" fontId="27" fillId="3" borderId="21" xfId="0" applyFont="1" applyFill="1" applyBorder="1" applyAlignment="1" applyProtection="1">
      <alignment horizontal="center" vertical="center"/>
      <protection locked="0"/>
    </xf>
    <xf numFmtId="0" fontId="27" fillId="3" borderId="39" xfId="0" applyFont="1" applyFill="1" applyBorder="1" applyAlignment="1" applyProtection="1">
      <alignment horizontal="center" vertical="center"/>
      <protection locked="0"/>
    </xf>
    <xf numFmtId="0" fontId="27" fillId="3" borderId="13" xfId="0" applyFont="1" applyFill="1" applyBorder="1" applyAlignment="1" applyProtection="1">
      <alignment horizontal="center" vertical="center" wrapText="1"/>
      <protection locked="0"/>
    </xf>
    <xf numFmtId="0" fontId="27" fillId="3" borderId="3" xfId="0" applyFont="1" applyFill="1" applyBorder="1" applyAlignment="1" applyProtection="1">
      <alignment horizontal="center" vertical="center" wrapText="1"/>
      <protection locked="0"/>
    </xf>
    <xf numFmtId="0" fontId="27" fillId="3" borderId="15" xfId="0" applyFont="1" applyFill="1" applyBorder="1" applyAlignment="1" applyProtection="1">
      <alignment horizontal="center" vertical="center" wrapText="1"/>
      <protection locked="0"/>
    </xf>
    <xf numFmtId="0" fontId="27" fillId="3" borderId="4" xfId="0" applyFont="1" applyFill="1" applyBorder="1" applyAlignment="1" applyProtection="1">
      <alignment horizontal="center" vertical="center" wrapText="1"/>
      <protection locked="0"/>
    </xf>
    <xf numFmtId="0" fontId="27" fillId="3" borderId="31" xfId="0" applyFont="1" applyFill="1" applyBorder="1" applyAlignment="1" applyProtection="1">
      <alignment horizontal="center" vertical="center" wrapText="1"/>
      <protection locked="0"/>
    </xf>
    <xf numFmtId="0" fontId="31" fillId="0" borderId="38" xfId="0" applyFont="1" applyFill="1" applyBorder="1" applyAlignment="1" applyProtection="1">
      <alignment horizontal="center"/>
      <protection locked="0"/>
    </xf>
    <xf numFmtId="0" fontId="31" fillId="0" borderId="21" xfId="0" applyFont="1" applyFill="1" applyBorder="1" applyAlignment="1" applyProtection="1">
      <alignment horizontal="center"/>
      <protection locked="0"/>
    </xf>
    <xf numFmtId="0" fontId="31" fillId="0" borderId="57" xfId="0" applyFont="1" applyFill="1" applyBorder="1" applyAlignment="1" applyProtection="1">
      <alignment horizontal="center"/>
      <protection locked="0"/>
    </xf>
    <xf numFmtId="0" fontId="31" fillId="0" borderId="58" xfId="0" applyFont="1" applyFill="1" applyBorder="1" applyAlignment="1" applyProtection="1">
      <alignment horizontal="center"/>
      <protection locked="0"/>
    </xf>
    <xf numFmtId="0" fontId="31" fillId="0" borderId="39" xfId="0" applyFont="1" applyFill="1" applyBorder="1" applyAlignment="1" applyProtection="1">
      <alignment horizontal="center"/>
      <protection locked="0"/>
    </xf>
    <xf numFmtId="0" fontId="48" fillId="0" borderId="10" xfId="0" applyFont="1" applyFill="1" applyBorder="1" applyAlignment="1" applyProtection="1">
      <alignment horizontal="center" vertical="center" wrapText="1"/>
      <protection locked="0"/>
    </xf>
    <xf numFmtId="0" fontId="22" fillId="0" borderId="4" xfId="0" applyFont="1" applyFill="1" applyBorder="1" applyAlignment="1" applyProtection="1">
      <alignment horizontal="center"/>
      <protection locked="0"/>
    </xf>
    <xf numFmtId="0" fontId="22" fillId="0" borderId="16" xfId="0" applyFont="1" applyFill="1" applyBorder="1" applyAlignment="1" applyProtection="1">
      <alignment horizontal="center"/>
      <protection locked="0"/>
    </xf>
    <xf numFmtId="0" fontId="22" fillId="0" borderId="6" xfId="0" applyFont="1" applyFill="1" applyBorder="1" applyAlignment="1" applyProtection="1">
      <alignment horizontal="center"/>
      <protection locked="0"/>
    </xf>
    <xf numFmtId="0" fontId="22" fillId="0" borderId="18" xfId="0" applyFont="1" applyFill="1" applyBorder="1" applyAlignment="1" applyProtection="1">
      <alignment horizontal="center"/>
      <protection locked="0"/>
    </xf>
    <xf numFmtId="0" fontId="42" fillId="0" borderId="22" xfId="0" applyFont="1" applyFill="1" applyBorder="1" applyAlignment="1" applyProtection="1">
      <alignment horizontal="center" vertical="center"/>
      <protection locked="0"/>
    </xf>
    <xf numFmtId="0" fontId="42" fillId="0" borderId="23" xfId="0" applyFont="1" applyFill="1" applyBorder="1" applyAlignment="1" applyProtection="1">
      <alignment horizontal="center" vertical="center"/>
      <protection locked="0"/>
    </xf>
    <xf numFmtId="0" fontId="42" fillId="0" borderId="24" xfId="0" applyFont="1" applyFill="1" applyBorder="1" applyAlignment="1" applyProtection="1">
      <alignment horizontal="center" vertical="center"/>
      <protection locked="0"/>
    </xf>
    <xf numFmtId="0" fontId="41" fillId="0" borderId="11" xfId="0" applyFont="1" applyFill="1" applyBorder="1" applyAlignment="1" applyProtection="1">
      <alignment horizontal="center" vertical="center"/>
      <protection locked="0"/>
    </xf>
    <xf numFmtId="0" fontId="41" fillId="0" borderId="64" xfId="0" applyFont="1" applyFill="1" applyBorder="1" applyAlignment="1" applyProtection="1">
      <alignment horizontal="center" vertical="center"/>
      <protection locked="0"/>
    </xf>
    <xf numFmtId="0" fontId="41" fillId="0" borderId="12" xfId="0" applyFont="1" applyFill="1" applyBorder="1" applyAlignment="1" applyProtection="1">
      <alignment horizontal="center" vertical="center"/>
      <protection locked="0"/>
    </xf>
    <xf numFmtId="0" fontId="22" fillId="0" borderId="17" xfId="0" applyFont="1" applyFill="1" applyBorder="1" applyAlignment="1" applyProtection="1">
      <alignment horizontal="left" vertical="center"/>
      <protection locked="0"/>
    </xf>
    <xf numFmtId="0" fontId="22" fillId="0" borderId="6" xfId="0" applyFont="1" applyFill="1" applyBorder="1" applyAlignment="1" applyProtection="1">
      <alignment horizontal="left" vertical="center"/>
      <protection locked="0"/>
    </xf>
    <xf numFmtId="0" fontId="22" fillId="0" borderId="15" xfId="0" applyFont="1" applyFill="1" applyBorder="1" applyAlignment="1" applyProtection="1">
      <alignment horizontal="left" vertical="center"/>
      <protection locked="0"/>
    </xf>
    <xf numFmtId="0" fontId="22" fillId="0" borderId="4" xfId="0" applyFont="1" applyFill="1" applyBorder="1" applyAlignment="1" applyProtection="1">
      <alignment horizontal="left" vertical="center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27" fillId="3" borderId="11" xfId="0" applyFont="1" applyFill="1" applyBorder="1" applyAlignment="1" applyProtection="1">
      <alignment horizontal="center" vertical="center" wrapText="1"/>
      <protection locked="0"/>
    </xf>
    <xf numFmtId="0" fontId="27" fillId="3" borderId="64" xfId="0" applyFont="1" applyFill="1" applyBorder="1" applyAlignment="1" applyProtection="1">
      <alignment horizontal="center" vertical="center" wrapText="1"/>
      <protection locked="0"/>
    </xf>
    <xf numFmtId="0" fontId="27" fillId="3" borderId="12" xfId="0" applyFont="1" applyFill="1" applyBorder="1" applyAlignment="1" applyProtection="1">
      <alignment horizontal="center" vertical="center" wrapText="1"/>
      <protection locked="0"/>
    </xf>
    <xf numFmtId="0" fontId="27" fillId="3" borderId="16" xfId="0" applyFont="1" applyFill="1" applyBorder="1" applyAlignment="1" applyProtection="1">
      <alignment horizontal="center" vertical="center" wrapText="1"/>
      <protection locked="0"/>
    </xf>
    <xf numFmtId="0" fontId="26" fillId="3" borderId="20" xfId="0" applyFont="1" applyFill="1" applyBorder="1" applyAlignment="1" applyProtection="1">
      <alignment horizontal="center" vertical="center"/>
      <protection locked="0"/>
    </xf>
    <xf numFmtId="0" fontId="27" fillId="3" borderId="14" xfId="0" applyFont="1" applyFill="1" applyBorder="1" applyAlignment="1" applyProtection="1">
      <alignment horizontal="center" vertical="center" wrapText="1"/>
      <protection locked="0"/>
    </xf>
    <xf numFmtId="0" fontId="27" fillId="3" borderId="49" xfId="0" applyFont="1" applyFill="1" applyBorder="1" applyAlignment="1" applyProtection="1">
      <alignment horizontal="center" vertical="center" textRotation="90" wrapText="1"/>
      <protection locked="0"/>
    </xf>
    <xf numFmtId="0" fontId="26" fillId="5" borderId="20" xfId="0" applyFont="1" applyFill="1" applyBorder="1" applyAlignment="1" applyProtection="1">
      <alignment horizontal="center" vertical="center" wrapText="1"/>
      <protection locked="0"/>
    </xf>
    <xf numFmtId="0" fontId="26" fillId="5" borderId="21" xfId="0" applyFont="1" applyFill="1" applyBorder="1" applyAlignment="1" applyProtection="1">
      <alignment horizontal="center" vertical="center" wrapText="1"/>
      <protection locked="0"/>
    </xf>
    <xf numFmtId="0" fontId="27" fillId="5" borderId="28" xfId="0" applyFont="1" applyFill="1" applyBorder="1" applyAlignment="1" applyProtection="1">
      <alignment horizontal="center" vertical="center" textRotation="90" wrapText="1"/>
      <protection locked="0"/>
    </xf>
    <xf numFmtId="0" fontId="31" fillId="0" borderId="31" xfId="0" applyFont="1" applyFill="1" applyBorder="1" applyAlignment="1" applyProtection="1">
      <alignment horizontal="center"/>
      <protection locked="0"/>
    </xf>
    <xf numFmtId="0" fontId="31" fillId="0" borderId="5" xfId="0" applyFont="1" applyFill="1" applyBorder="1" applyAlignment="1" applyProtection="1">
      <alignment horizontal="center"/>
      <protection locked="0"/>
    </xf>
    <xf numFmtId="0" fontId="31" fillId="0" borderId="27" xfId="0" applyFont="1" applyFill="1" applyBorder="1" applyAlignment="1" applyProtection="1">
      <alignment horizontal="center"/>
      <protection locked="0"/>
    </xf>
    <xf numFmtId="0" fontId="42" fillId="0" borderId="31" xfId="0" applyFont="1" applyFill="1" applyBorder="1" applyAlignment="1" applyProtection="1">
      <alignment horizontal="center" vertical="center"/>
      <protection locked="0"/>
    </xf>
    <xf numFmtId="0" fontId="42" fillId="0" borderId="5" xfId="0" applyFont="1" applyFill="1" applyBorder="1" applyAlignment="1" applyProtection="1">
      <alignment horizontal="center" vertical="center"/>
      <protection locked="0"/>
    </xf>
    <xf numFmtId="0" fontId="42" fillId="0" borderId="27" xfId="0" applyFont="1" applyFill="1" applyBorder="1" applyAlignment="1" applyProtection="1">
      <alignment horizontal="center" vertical="center"/>
      <protection locked="0"/>
    </xf>
    <xf numFmtId="0" fontId="42" fillId="0" borderId="11" xfId="0" applyFont="1" applyFill="1" applyBorder="1" applyAlignment="1" applyProtection="1">
      <alignment horizontal="center"/>
      <protection locked="0"/>
    </xf>
    <xf numFmtId="0" fontId="42" fillId="0" borderId="64" xfId="0" applyFont="1" applyFill="1" applyBorder="1" applyAlignment="1" applyProtection="1">
      <alignment horizontal="center"/>
      <protection locked="0"/>
    </xf>
    <xf numFmtId="0" fontId="42" fillId="0" borderId="12" xfId="0" applyFont="1" applyFill="1" applyBorder="1" applyAlignment="1" applyProtection="1">
      <alignment horizontal="center"/>
      <protection locked="0"/>
    </xf>
    <xf numFmtId="0" fontId="26" fillId="3" borderId="33" xfId="0" applyFont="1" applyFill="1" applyBorder="1" applyAlignment="1" applyProtection="1">
      <alignment horizontal="left"/>
      <protection locked="0"/>
    </xf>
    <xf numFmtId="0" fontId="22" fillId="0" borderId="59" xfId="0" applyFont="1" applyFill="1" applyBorder="1" applyAlignment="1" applyProtection="1">
      <alignment horizontal="center" vertical="center"/>
      <protection locked="0"/>
    </xf>
    <xf numFmtId="0" fontId="22" fillId="0" borderId="63" xfId="0" applyFont="1" applyFill="1" applyBorder="1" applyAlignment="1" applyProtection="1">
      <alignment horizontal="center" vertical="center"/>
      <protection locked="0"/>
    </xf>
    <xf numFmtId="0" fontId="22" fillId="0" borderId="65" xfId="0" applyFont="1" applyFill="1" applyBorder="1" applyAlignment="1" applyProtection="1">
      <alignment horizontal="center" vertical="center"/>
      <protection locked="0"/>
    </xf>
    <xf numFmtId="0" fontId="22" fillId="0" borderId="38" xfId="0" applyFont="1" applyFill="1" applyBorder="1" applyAlignment="1" applyProtection="1">
      <alignment horizontal="center" vertical="center"/>
      <protection locked="0"/>
    </xf>
    <xf numFmtId="0" fontId="22" fillId="0" borderId="21" xfId="0" applyFont="1" applyFill="1" applyBorder="1" applyAlignment="1" applyProtection="1">
      <alignment horizontal="center" vertical="center"/>
      <protection locked="0"/>
    </xf>
    <xf numFmtId="0" fontId="22" fillId="0" borderId="39" xfId="0" applyFont="1" applyFill="1" applyBorder="1" applyAlignment="1" applyProtection="1">
      <alignment horizontal="center" vertical="center"/>
      <protection locked="0"/>
    </xf>
    <xf numFmtId="0" fontId="31" fillId="0" borderId="15" xfId="0" applyFont="1" applyFill="1" applyBorder="1" applyAlignment="1" applyProtection="1">
      <alignment horizontal="center"/>
      <protection locked="0"/>
    </xf>
    <xf numFmtId="0" fontId="31" fillId="0" borderId="4" xfId="0" applyFont="1" applyFill="1" applyBorder="1" applyAlignment="1" applyProtection="1">
      <alignment horizontal="center"/>
      <protection locked="0"/>
    </xf>
    <xf numFmtId="0" fontId="31" fillId="0" borderId="16" xfId="0" applyFont="1" applyFill="1" applyBorder="1" applyAlignment="1" applyProtection="1">
      <alignment horizontal="center"/>
      <protection locked="0"/>
    </xf>
    <xf numFmtId="0" fontId="31" fillId="0" borderId="17" xfId="0" applyFont="1" applyFill="1" applyBorder="1" applyAlignment="1" applyProtection="1">
      <alignment horizontal="center"/>
      <protection locked="0"/>
    </xf>
    <xf numFmtId="0" fontId="31" fillId="0" borderId="6" xfId="0" applyFont="1" applyFill="1" applyBorder="1" applyAlignment="1" applyProtection="1">
      <alignment horizontal="center"/>
      <protection locked="0"/>
    </xf>
    <xf numFmtId="0" fontId="31" fillId="0" borderId="18" xfId="0" applyFont="1" applyFill="1" applyBorder="1" applyAlignment="1" applyProtection="1">
      <alignment horizontal="center"/>
      <protection locked="0"/>
    </xf>
    <xf numFmtId="0" fontId="22" fillId="0" borderId="4" xfId="0" applyFont="1" applyFill="1" applyBorder="1" applyAlignment="1" applyProtection="1">
      <alignment horizontal="left"/>
      <protection locked="0"/>
    </xf>
    <xf numFmtId="2" fontId="22" fillId="0" borderId="4" xfId="0" applyNumberFormat="1" applyFont="1" applyFill="1" applyBorder="1" applyAlignment="1" applyProtection="1">
      <alignment horizontal="center"/>
      <protection locked="0"/>
    </xf>
    <xf numFmtId="0" fontId="39" fillId="0" borderId="11" xfId="0" applyFont="1" applyFill="1" applyBorder="1" applyAlignment="1" applyProtection="1">
      <alignment horizontal="center"/>
      <protection locked="0"/>
    </xf>
    <xf numFmtId="0" fontId="39" fillId="0" borderId="64" xfId="0" applyFont="1" applyFill="1" applyBorder="1" applyAlignment="1" applyProtection="1">
      <alignment horizontal="center"/>
      <protection locked="0"/>
    </xf>
    <xf numFmtId="0" fontId="39" fillId="0" borderId="12" xfId="0" applyFont="1" applyFill="1" applyBorder="1" applyAlignment="1" applyProtection="1">
      <alignment horizontal="center"/>
      <protection locked="0"/>
    </xf>
    <xf numFmtId="0" fontId="22" fillId="0" borderId="15" xfId="0" applyFont="1" applyBorder="1" applyAlignment="1" applyProtection="1">
      <alignment horizontal="center" vertical="center" wrapText="1"/>
      <protection locked="0"/>
    </xf>
    <xf numFmtId="0" fontId="22" fillId="0" borderId="4" xfId="0" applyFont="1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26" fillId="4" borderId="0" xfId="0" applyFont="1" applyFill="1" applyBorder="1" applyAlignment="1" applyProtection="1">
      <alignment horizontal="left"/>
      <protection locked="0"/>
    </xf>
    <xf numFmtId="0" fontId="40" fillId="0" borderId="4" xfId="0" applyFont="1" applyFill="1" applyBorder="1" applyAlignment="1" applyProtection="1">
      <alignment horizontal="center" vertical="center" wrapText="1"/>
      <protection locked="0"/>
    </xf>
    <xf numFmtId="0" fontId="40" fillId="0" borderId="4" xfId="0" applyFont="1" applyFill="1" applyBorder="1" applyAlignment="1" applyProtection="1">
      <alignment horizontal="center" wrapText="1"/>
      <protection locked="0"/>
    </xf>
    <xf numFmtId="0" fontId="40" fillId="0" borderId="31" xfId="0" applyFont="1" applyFill="1" applyBorder="1" applyAlignment="1" applyProtection="1">
      <alignment horizontal="center" vertical="center" wrapText="1"/>
      <protection locked="0"/>
    </xf>
    <xf numFmtId="0" fontId="40" fillId="0" borderId="5" xfId="0" applyFont="1" applyFill="1" applyBorder="1" applyAlignment="1" applyProtection="1">
      <alignment horizontal="center" vertical="center" wrapText="1"/>
      <protection locked="0"/>
    </xf>
    <xf numFmtId="0" fontId="40" fillId="0" borderId="27" xfId="0" applyFont="1" applyFill="1" applyBorder="1" applyAlignment="1" applyProtection="1">
      <alignment horizontal="center" vertical="center" wrapText="1"/>
      <protection locked="0"/>
    </xf>
    <xf numFmtId="0" fontId="40" fillId="0" borderId="4" xfId="0" applyFont="1" applyFill="1" applyBorder="1" applyAlignment="1" applyProtection="1">
      <alignment horizontal="center" vertical="center"/>
      <protection locked="0"/>
    </xf>
    <xf numFmtId="0" fontId="31" fillId="0" borderId="17" xfId="0" applyFont="1" applyBorder="1" applyAlignment="1" applyProtection="1">
      <alignment horizontal="center" vertical="center" wrapText="1"/>
      <protection locked="0"/>
    </xf>
    <xf numFmtId="0" fontId="31" fillId="0" borderId="6" xfId="0" applyFont="1" applyBorder="1" applyAlignment="1" applyProtection="1">
      <alignment horizontal="center" vertical="center" wrapText="1"/>
      <protection locked="0"/>
    </xf>
    <xf numFmtId="0" fontId="31" fillId="0" borderId="18" xfId="0" applyFont="1" applyBorder="1" applyAlignment="1" applyProtection="1">
      <alignment horizontal="center" vertical="center" wrapText="1"/>
      <protection locked="0"/>
    </xf>
    <xf numFmtId="0" fontId="22" fillId="0" borderId="13" xfId="0" applyFont="1" applyBorder="1" applyAlignment="1" applyProtection="1">
      <alignment horizontal="center" vertical="center" wrapText="1"/>
      <protection locked="0"/>
    </xf>
    <xf numFmtId="0" fontId="22" fillId="0" borderId="3" xfId="0" applyFont="1" applyBorder="1" applyAlignment="1" applyProtection="1">
      <alignment horizontal="center" vertical="center" wrapText="1"/>
      <protection locked="0"/>
    </xf>
    <xf numFmtId="0" fontId="22" fillId="0" borderId="14" xfId="0" applyFont="1" applyBorder="1" applyAlignment="1" applyProtection="1">
      <alignment horizontal="center" vertical="center" wrapText="1"/>
      <protection locked="0"/>
    </xf>
    <xf numFmtId="0" fontId="31" fillId="0" borderId="15" xfId="0" applyFont="1" applyBorder="1" applyAlignment="1" applyProtection="1">
      <alignment horizontal="center" vertical="center" wrapText="1"/>
      <protection locked="0"/>
    </xf>
    <xf numFmtId="0" fontId="31" fillId="0" borderId="4" xfId="0" applyFont="1" applyBorder="1" applyAlignment="1" applyProtection="1">
      <alignment horizontal="center" vertical="center" wrapText="1"/>
      <protection locked="0"/>
    </xf>
    <xf numFmtId="0" fontId="31" fillId="0" borderId="16" xfId="0" applyFont="1" applyBorder="1" applyAlignment="1" applyProtection="1">
      <alignment horizontal="center" vertical="center" wrapText="1"/>
      <protection locked="0"/>
    </xf>
    <xf numFmtId="0" fontId="37" fillId="0" borderId="0" xfId="0" applyFont="1" applyFill="1" applyAlignment="1" applyProtection="1">
      <alignment horizontal="left"/>
      <protection locked="0"/>
    </xf>
    <xf numFmtId="0" fontId="29" fillId="0" borderId="36" xfId="0" applyFont="1" applyBorder="1" applyAlignment="1" applyProtection="1">
      <alignment horizontal="center" vertical="center" wrapText="1"/>
      <protection locked="0"/>
    </xf>
    <xf numFmtId="0" fontId="29" fillId="0" borderId="20" xfId="0" applyFont="1" applyBorder="1" applyAlignment="1" applyProtection="1">
      <alignment horizontal="center" vertical="center" wrapText="1"/>
      <protection locked="0"/>
    </xf>
    <xf numFmtId="0" fontId="29" fillId="0" borderId="47" xfId="0" applyFont="1" applyBorder="1" applyAlignment="1" applyProtection="1">
      <alignment horizontal="center" vertical="center" wrapText="1"/>
      <protection locked="0"/>
    </xf>
    <xf numFmtId="0" fontId="29" fillId="0" borderId="0" xfId="0" applyFont="1" applyBorder="1" applyAlignment="1" applyProtection="1">
      <alignment horizontal="center" vertical="center" wrapText="1"/>
      <protection locked="0"/>
    </xf>
    <xf numFmtId="0" fontId="29" fillId="0" borderId="38" xfId="0" applyFont="1" applyBorder="1" applyAlignment="1" applyProtection="1">
      <alignment horizontal="center" vertical="center" wrapText="1"/>
      <protection locked="0"/>
    </xf>
    <xf numFmtId="0" fontId="29" fillId="0" borderId="21" xfId="0" applyFont="1" applyBorder="1" applyAlignment="1" applyProtection="1">
      <alignment horizontal="center" vertical="center" wrapText="1"/>
      <protection locked="0"/>
    </xf>
    <xf numFmtId="0" fontId="29" fillId="0" borderId="10" xfId="0" applyFont="1" applyBorder="1" applyAlignment="1" applyProtection="1">
      <alignment horizontal="center" vertical="center" wrapText="1"/>
      <protection locked="0"/>
    </xf>
    <xf numFmtId="0" fontId="29" fillId="0" borderId="37" xfId="0" applyFont="1" applyBorder="1" applyAlignment="1" applyProtection="1">
      <alignment horizontal="center" vertical="center" wrapText="1"/>
      <protection locked="0"/>
    </xf>
    <xf numFmtId="0" fontId="29" fillId="0" borderId="8" xfId="0" applyFont="1" applyBorder="1" applyAlignment="1" applyProtection="1">
      <alignment horizontal="center" vertical="center" wrapText="1"/>
      <protection locked="0"/>
    </xf>
    <xf numFmtId="0" fontId="29" fillId="0" borderId="25" xfId="0" applyFont="1" applyBorder="1" applyAlignment="1" applyProtection="1">
      <alignment horizontal="center" vertical="center" wrapText="1"/>
      <protection locked="0"/>
    </xf>
    <xf numFmtId="0" fontId="29" fillId="0" borderId="58" xfId="0" applyFont="1" applyBorder="1" applyAlignment="1" applyProtection="1">
      <alignment horizontal="center" vertical="center" wrapText="1"/>
      <protection locked="0"/>
    </xf>
    <xf numFmtId="0" fontId="29" fillId="0" borderId="39" xfId="0" applyFont="1" applyBorder="1" applyAlignment="1" applyProtection="1">
      <alignment horizontal="center" vertical="center" wrapText="1"/>
      <protection locked="0"/>
    </xf>
    <xf numFmtId="0" fontId="31" fillId="3" borderId="13" xfId="0" applyFont="1" applyFill="1" applyBorder="1" applyAlignment="1" applyProtection="1">
      <alignment horizontal="center" vertical="center" wrapText="1"/>
      <protection locked="0"/>
    </xf>
    <xf numFmtId="0" fontId="31" fillId="3" borderId="3" xfId="0" applyFont="1" applyFill="1" applyBorder="1" applyAlignment="1" applyProtection="1">
      <alignment horizontal="center" vertical="center" wrapText="1"/>
      <protection locked="0"/>
    </xf>
    <xf numFmtId="0" fontId="31" fillId="3" borderId="14" xfId="0" applyFont="1" applyFill="1" applyBorder="1" applyAlignment="1" applyProtection="1">
      <alignment horizontal="center" vertical="center" wrapText="1"/>
      <protection locked="0"/>
    </xf>
    <xf numFmtId="0" fontId="26" fillId="0" borderId="11" xfId="0" applyFont="1" applyFill="1" applyBorder="1" applyAlignment="1" applyProtection="1">
      <alignment horizontal="center"/>
      <protection locked="0"/>
    </xf>
    <xf numFmtId="0" fontId="26" fillId="0" borderId="64" xfId="0" applyFont="1" applyFill="1" applyBorder="1" applyAlignment="1" applyProtection="1">
      <alignment horizontal="center"/>
      <protection locked="0"/>
    </xf>
    <xf numFmtId="0" fontId="26" fillId="0" borderId="12" xfId="0" applyFont="1" applyFill="1" applyBorder="1" applyAlignment="1" applyProtection="1">
      <alignment horizontal="center"/>
      <protection locked="0"/>
    </xf>
    <xf numFmtId="0" fontId="50" fillId="0" borderId="28" xfId="0" applyFont="1" applyFill="1" applyBorder="1" applyAlignment="1" applyProtection="1">
      <alignment horizontal="left" vertical="center"/>
      <protection locked="0"/>
    </xf>
    <xf numFmtId="0" fontId="50" fillId="0" borderId="5" xfId="0" applyFont="1" applyFill="1" applyBorder="1" applyAlignment="1" applyProtection="1">
      <alignment horizontal="left" vertical="center"/>
      <protection locked="0"/>
    </xf>
    <xf numFmtId="0" fontId="50" fillId="0" borderId="56" xfId="0" applyFont="1" applyFill="1" applyBorder="1" applyAlignment="1" applyProtection="1">
      <alignment horizontal="left" vertical="center"/>
      <protection locked="0"/>
    </xf>
    <xf numFmtId="0" fontId="50" fillId="0" borderId="15" xfId="0" applyFont="1" applyFill="1" applyBorder="1" applyAlignment="1" applyProtection="1">
      <alignment horizontal="left" vertical="center"/>
      <protection locked="0"/>
    </xf>
    <xf numFmtId="0" fontId="50" fillId="0" borderId="4" xfId="0" applyFont="1" applyFill="1" applyBorder="1" applyAlignment="1" applyProtection="1">
      <alignment horizontal="left" vertical="center"/>
      <protection locked="0"/>
    </xf>
    <xf numFmtId="0" fontId="50" fillId="0" borderId="16" xfId="0" applyFont="1" applyFill="1" applyBorder="1" applyAlignment="1" applyProtection="1">
      <alignment horizontal="left" vertical="center"/>
      <protection locked="0"/>
    </xf>
    <xf numFmtId="0" fontId="26" fillId="0" borderId="53" xfId="0" applyFont="1" applyFill="1" applyBorder="1" applyAlignment="1" applyProtection="1">
      <alignment horizontal="center" vertical="center"/>
      <protection locked="0"/>
    </xf>
    <xf numFmtId="0" fontId="26" fillId="0" borderId="54" xfId="0" applyFont="1" applyFill="1" applyBorder="1" applyAlignment="1" applyProtection="1">
      <alignment horizontal="center" vertical="center"/>
      <protection locked="0"/>
    </xf>
    <xf numFmtId="0" fontId="26" fillId="0" borderId="55" xfId="0" applyFont="1" applyFill="1" applyBorder="1" applyAlignment="1" applyProtection="1">
      <alignment horizontal="center" vertical="center"/>
      <protection locked="0"/>
    </xf>
    <xf numFmtId="0" fontId="31" fillId="0" borderId="15" xfId="0" applyFont="1" applyFill="1" applyBorder="1" applyAlignment="1" applyProtection="1">
      <alignment horizontal="center" vertical="center" textRotation="90" wrapText="1"/>
      <protection locked="0"/>
    </xf>
    <xf numFmtId="0" fontId="31" fillId="0" borderId="4" xfId="0" applyFont="1" applyFill="1" applyBorder="1" applyAlignment="1" applyProtection="1">
      <alignment horizontal="center" vertical="center" textRotation="90" wrapText="1"/>
      <protection locked="0"/>
    </xf>
    <xf numFmtId="0" fontId="31" fillId="0" borderId="16" xfId="0" applyFont="1" applyFill="1" applyBorder="1" applyAlignment="1" applyProtection="1">
      <alignment horizontal="center" vertical="center" textRotation="90" wrapText="1"/>
      <protection locked="0"/>
    </xf>
    <xf numFmtId="0" fontId="22" fillId="0" borderId="29" xfId="0" applyFont="1" applyFill="1" applyBorder="1" applyAlignment="1" applyProtection="1">
      <alignment horizontal="center" vertical="center"/>
      <protection locked="0"/>
    </xf>
    <xf numFmtId="0" fontId="22" fillId="0" borderId="30" xfId="0" applyFont="1" applyFill="1" applyBorder="1" applyAlignment="1" applyProtection="1">
      <alignment horizontal="center" vertical="center"/>
      <protection locked="0"/>
    </xf>
    <xf numFmtId="2" fontId="30" fillId="0" borderId="6" xfId="0" applyNumberFormat="1" applyFont="1" applyFill="1" applyBorder="1" applyAlignment="1" applyProtection="1">
      <alignment horizontal="center" vertical="center"/>
      <protection locked="0"/>
    </xf>
    <xf numFmtId="2" fontId="30" fillId="0" borderId="18" xfId="0" applyNumberFormat="1" applyFont="1" applyFill="1" applyBorder="1" applyAlignment="1" applyProtection="1">
      <alignment horizontal="center" vertical="center"/>
      <protection locked="0"/>
    </xf>
    <xf numFmtId="0" fontId="29" fillId="0" borderId="36" xfId="0" applyFont="1" applyFill="1" applyBorder="1" applyAlignment="1" applyProtection="1">
      <alignment horizontal="center" vertical="center" wrapText="1"/>
      <protection locked="0"/>
    </xf>
    <xf numFmtId="0" fontId="29" fillId="0" borderId="20" xfId="0" applyFont="1" applyFill="1" applyBorder="1" applyAlignment="1" applyProtection="1">
      <alignment horizontal="center" vertical="center" wrapText="1"/>
      <protection locked="0"/>
    </xf>
    <xf numFmtId="0" fontId="29" fillId="0" borderId="37" xfId="0" applyFont="1" applyFill="1" applyBorder="1" applyAlignment="1" applyProtection="1">
      <alignment horizontal="center" vertical="center" wrapText="1"/>
      <protection locked="0"/>
    </xf>
    <xf numFmtId="0" fontId="29" fillId="0" borderId="38" xfId="0" applyFont="1" applyFill="1" applyBorder="1" applyAlignment="1" applyProtection="1">
      <alignment horizontal="center" vertical="center" wrapText="1"/>
      <protection locked="0"/>
    </xf>
    <xf numFmtId="0" fontId="29" fillId="0" borderId="21" xfId="0" applyFont="1" applyFill="1" applyBorder="1" applyAlignment="1" applyProtection="1">
      <alignment horizontal="center" vertical="center" wrapText="1"/>
      <protection locked="0"/>
    </xf>
    <xf numFmtId="0" fontId="29" fillId="0" borderId="39" xfId="0" applyFont="1" applyFill="1" applyBorder="1" applyAlignment="1" applyProtection="1">
      <alignment horizontal="center" vertical="center" wrapText="1"/>
      <protection locked="0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20" xfId="0" applyFont="1" applyFill="1" applyBorder="1" applyAlignment="1" applyProtection="1">
      <alignment horizontal="center" vertical="center"/>
      <protection locked="0"/>
    </xf>
    <xf numFmtId="0" fontId="29" fillId="0" borderId="37" xfId="0" applyFont="1" applyFill="1" applyBorder="1" applyAlignment="1" applyProtection="1">
      <alignment horizontal="center" vertical="center"/>
      <protection locked="0"/>
    </xf>
    <xf numFmtId="0" fontId="29" fillId="0" borderId="38" xfId="0" applyFont="1" applyFill="1" applyBorder="1" applyAlignment="1" applyProtection="1">
      <alignment horizontal="center" vertical="center"/>
      <protection locked="0"/>
    </xf>
    <xf numFmtId="0" fontId="29" fillId="0" borderId="21" xfId="0" applyFont="1" applyFill="1" applyBorder="1" applyAlignment="1" applyProtection="1">
      <alignment horizontal="center" vertical="center"/>
      <protection locked="0"/>
    </xf>
    <xf numFmtId="0" fontId="29" fillId="0" borderId="39" xfId="0" applyFont="1" applyFill="1" applyBorder="1" applyAlignment="1" applyProtection="1">
      <alignment horizontal="center" vertical="center"/>
      <protection locked="0"/>
    </xf>
    <xf numFmtId="0" fontId="31" fillId="0" borderId="22" xfId="0" applyFont="1" applyFill="1" applyBorder="1" applyAlignment="1" applyProtection="1">
      <alignment horizontal="center"/>
      <protection locked="0"/>
    </xf>
    <xf numFmtId="0" fontId="31" fillId="0" borderId="23" xfId="0" applyFont="1" applyFill="1" applyBorder="1" applyAlignment="1" applyProtection="1">
      <alignment horizontal="center"/>
      <protection locked="0"/>
    </xf>
    <xf numFmtId="0" fontId="31" fillId="0" borderId="24" xfId="0" applyFont="1" applyFill="1" applyBorder="1" applyAlignment="1" applyProtection="1">
      <alignment horizontal="center"/>
      <protection locked="0"/>
    </xf>
    <xf numFmtId="0" fontId="22" fillId="0" borderId="32" xfId="0" applyFont="1" applyFill="1" applyBorder="1" applyAlignment="1" applyProtection="1">
      <alignment horizontal="center"/>
      <protection locked="0"/>
    </xf>
    <xf numFmtId="0" fontId="22" fillId="0" borderId="33" xfId="0" applyFont="1" applyFill="1" applyBorder="1" applyAlignment="1" applyProtection="1">
      <alignment horizontal="center"/>
      <protection locked="0"/>
    </xf>
    <xf numFmtId="0" fontId="22" fillId="0" borderId="49" xfId="0" applyFont="1" applyFill="1" applyBorder="1" applyAlignment="1" applyProtection="1">
      <alignment horizontal="center"/>
      <protection locked="0"/>
    </xf>
    <xf numFmtId="0" fontId="22" fillId="0" borderId="45" xfId="0" applyFont="1" applyFill="1" applyBorder="1" applyAlignment="1" applyProtection="1">
      <alignment horizontal="center"/>
      <protection locked="0"/>
    </xf>
    <xf numFmtId="0" fontId="22" fillId="0" borderId="52" xfId="0" applyFont="1" applyFill="1" applyBorder="1" applyAlignment="1" applyProtection="1">
      <alignment horizontal="center"/>
      <protection locked="0"/>
    </xf>
    <xf numFmtId="0" fontId="22" fillId="0" borderId="24" xfId="0" applyFont="1" applyFill="1" applyBorder="1" applyAlignment="1" applyProtection="1">
      <alignment horizontal="center"/>
      <protection locked="0"/>
    </xf>
    <xf numFmtId="9" fontId="1" fillId="0" borderId="17" xfId="4" applyFont="1" applyFill="1" applyBorder="1" applyAlignment="1" applyProtection="1">
      <alignment horizontal="center" vertical="center"/>
      <protection locked="0"/>
    </xf>
    <xf numFmtId="9" fontId="1" fillId="0" borderId="6" xfId="4" applyFont="1" applyFill="1" applyBorder="1" applyAlignment="1" applyProtection="1">
      <alignment horizontal="center" vertical="center"/>
      <protection locked="0"/>
    </xf>
    <xf numFmtId="9" fontId="25" fillId="0" borderId="9" xfId="4" applyNumberFormat="1" applyFont="1" applyFill="1" applyBorder="1" applyAlignment="1" applyProtection="1">
      <alignment horizontal="center" vertical="center"/>
      <protection locked="0"/>
    </xf>
    <xf numFmtId="9" fontId="25" fillId="0" borderId="7" xfId="4" applyNumberFormat="1" applyFont="1" applyFill="1" applyBorder="1" applyAlignment="1" applyProtection="1">
      <alignment horizontal="center" vertical="center"/>
      <protection locked="0"/>
    </xf>
    <xf numFmtId="9" fontId="25" fillId="0" borderId="26" xfId="4" applyNumberFormat="1" applyFont="1" applyFill="1" applyBorder="1" applyAlignment="1" applyProtection="1">
      <alignment horizontal="center" vertical="center"/>
      <protection locked="0"/>
    </xf>
    <xf numFmtId="165" fontId="25" fillId="0" borderId="29" xfId="0" applyNumberFormat="1" applyFont="1" applyFill="1" applyBorder="1" applyAlignment="1" applyProtection="1">
      <alignment horizontal="center" vertical="center"/>
      <protection locked="0"/>
    </xf>
    <xf numFmtId="165" fontId="25" fillId="0" borderId="7" xfId="0" applyNumberFormat="1" applyFont="1" applyFill="1" applyBorder="1" applyAlignment="1" applyProtection="1">
      <alignment horizontal="center" vertical="center"/>
      <protection locked="0"/>
    </xf>
    <xf numFmtId="165" fontId="25" fillId="0" borderId="30" xfId="0" applyNumberFormat="1" applyFont="1" applyFill="1" applyBorder="1" applyAlignment="1" applyProtection="1">
      <alignment horizontal="center" vertical="center"/>
      <protection locked="0"/>
    </xf>
    <xf numFmtId="2" fontId="25" fillId="0" borderId="17" xfId="0" applyNumberFormat="1" applyFont="1" applyFill="1" applyBorder="1" applyAlignment="1" applyProtection="1">
      <alignment horizontal="center" vertical="center"/>
      <protection locked="0"/>
    </xf>
    <xf numFmtId="0" fontId="37" fillId="6" borderId="53" xfId="0" applyFont="1" applyFill="1" applyBorder="1" applyAlignment="1">
      <alignment horizontal="center" vertical="center"/>
    </xf>
    <xf numFmtId="0" fontId="37" fillId="6" borderId="55" xfId="0" applyFont="1" applyFill="1" applyBorder="1" applyAlignment="1">
      <alignment horizontal="center" vertical="center"/>
    </xf>
    <xf numFmtId="0" fontId="37" fillId="6" borderId="36" xfId="0" applyFont="1" applyFill="1" applyBorder="1" applyAlignment="1">
      <alignment horizontal="center" vertical="center"/>
    </xf>
    <xf numFmtId="0" fontId="37" fillId="6" borderId="37" xfId="0" applyFont="1" applyFill="1" applyBorder="1" applyAlignment="1">
      <alignment horizontal="center" vertical="center"/>
    </xf>
    <xf numFmtId="9" fontId="1" fillId="0" borderId="0" xfId="4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left" wrapText="1"/>
      <protection locked="0"/>
    </xf>
    <xf numFmtId="0" fontId="22" fillId="0" borderId="0" xfId="0" applyFont="1" applyFill="1" applyAlignment="1" applyProtection="1">
      <alignment horizontal="left" wrapText="1"/>
      <protection locked="0"/>
    </xf>
    <xf numFmtId="0" fontId="27" fillId="8" borderId="4" xfId="0" applyFont="1" applyFill="1" applyBorder="1" applyAlignment="1" applyProtection="1">
      <alignment horizontal="center" vertical="center"/>
      <protection locked="0"/>
    </xf>
    <xf numFmtId="3" fontId="27" fillId="8" borderId="4" xfId="0" applyNumberFormat="1" applyFont="1" applyFill="1" applyBorder="1" applyAlignment="1" applyProtection="1">
      <alignment horizontal="center" vertical="center"/>
      <protection locked="0"/>
    </xf>
    <xf numFmtId="4" fontId="53" fillId="0" borderId="4" xfId="0" applyNumberFormat="1" applyFont="1" applyFill="1" applyBorder="1" applyAlignment="1" applyProtection="1">
      <alignment horizontal="center" vertical="center"/>
      <protection locked="0"/>
    </xf>
    <xf numFmtId="165" fontId="31" fillId="0" borderId="4" xfId="0" applyNumberFormat="1" applyFont="1" applyFill="1" applyBorder="1" applyAlignment="1" applyProtection="1">
      <alignment horizontal="center" vertical="center" wrapText="1"/>
      <protection locked="0"/>
    </xf>
    <xf numFmtId="2" fontId="3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31" fillId="0" borderId="31" xfId="0" applyNumberFormat="1" applyFont="1" applyFill="1" applyBorder="1" applyAlignment="1" applyProtection="1">
      <alignment horizontal="center" vertical="center" wrapText="1"/>
      <protection locked="0"/>
    </xf>
    <xf numFmtId="165" fontId="31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0" fontId="52" fillId="8" borderId="4" xfId="0" applyFont="1" applyFill="1" applyBorder="1" applyAlignment="1" applyProtection="1">
      <alignment horizontal="center" vertical="center" textRotation="90" wrapText="1"/>
      <protection locked="0"/>
    </xf>
    <xf numFmtId="0" fontId="27" fillId="8" borderId="4" xfId="0" applyFont="1" applyFill="1" applyBorder="1" applyAlignment="1" applyProtection="1">
      <alignment horizontal="center" vertical="center" textRotation="90" wrapText="1"/>
      <protection locked="0"/>
    </xf>
    <xf numFmtId="0" fontId="42" fillId="0" borderId="4" xfId="0" applyFont="1" applyFill="1" applyBorder="1" applyAlignment="1" applyProtection="1">
      <alignment horizontal="center" vertical="center" wrapText="1"/>
      <protection locked="0"/>
    </xf>
    <xf numFmtId="0" fontId="26" fillId="8" borderId="4" xfId="0" applyFont="1" applyFill="1" applyBorder="1" applyAlignment="1" applyProtection="1">
      <alignment horizontal="center" vertical="center" wrapText="1"/>
      <protection locked="0"/>
    </xf>
    <xf numFmtId="0" fontId="27" fillId="8" borderId="4" xfId="0" applyFont="1" applyFill="1" applyBorder="1" applyAlignment="1" applyProtection="1">
      <alignment horizontal="center" vertical="center" wrapText="1"/>
      <protection locked="0"/>
    </xf>
    <xf numFmtId="0" fontId="26" fillId="8" borderId="4" xfId="0" applyFont="1" applyFill="1" applyBorder="1" applyAlignment="1" applyProtection="1">
      <alignment horizontal="center" vertical="center"/>
      <protection locked="0"/>
    </xf>
    <xf numFmtId="0" fontId="42" fillId="0" borderId="4" xfId="0" applyFont="1" applyFill="1" applyBorder="1" applyAlignment="1" applyProtection="1">
      <alignment horizontal="center" vertical="center"/>
      <protection locked="0"/>
    </xf>
    <xf numFmtId="0" fontId="42" fillId="0" borderId="31" xfId="0" applyFont="1" applyFill="1" applyBorder="1" applyAlignment="1" applyProtection="1">
      <alignment horizontal="center" vertical="center" wrapText="1"/>
      <protection locked="0"/>
    </xf>
    <xf numFmtId="0" fontId="42" fillId="0" borderId="27" xfId="0" applyFont="1" applyFill="1" applyBorder="1" applyAlignment="1" applyProtection="1">
      <alignment horizontal="center" vertical="center" wrapText="1"/>
      <protection locked="0"/>
    </xf>
    <xf numFmtId="0" fontId="31" fillId="0" borderId="4" xfId="0" applyFont="1" applyFill="1" applyBorder="1" applyAlignment="1" applyProtection="1">
      <alignment horizontal="left" wrapText="1"/>
      <protection locked="0"/>
    </xf>
    <xf numFmtId="0" fontId="31" fillId="0" borderId="4" xfId="0" applyFont="1" applyFill="1" applyBorder="1" applyAlignment="1" applyProtection="1">
      <alignment horizontal="center" vertical="center" wrapText="1"/>
      <protection locked="0"/>
    </xf>
    <xf numFmtId="2" fontId="30" fillId="0" borderId="4" xfId="0" applyNumberFormat="1" applyFont="1" applyFill="1" applyBorder="1" applyAlignment="1" applyProtection="1">
      <alignment horizontal="center" vertical="center"/>
      <protection locked="0"/>
    </xf>
    <xf numFmtId="2" fontId="30" fillId="0" borderId="0" xfId="0" applyNumberFormat="1" applyFont="1" applyFill="1" applyBorder="1" applyAlignment="1" applyProtection="1">
      <alignment horizontal="center" vertical="center"/>
      <protection locked="0"/>
    </xf>
    <xf numFmtId="0" fontId="22" fillId="0" borderId="4" xfId="0" applyFont="1" applyFill="1" applyBorder="1" applyAlignment="1" applyProtection="1">
      <alignment horizontal="left" vertical="center" wrapText="1"/>
      <protection locked="0"/>
    </xf>
    <xf numFmtId="0" fontId="29" fillId="0" borderId="4" xfId="0" applyFont="1" applyFill="1" applyBorder="1" applyAlignment="1" applyProtection="1">
      <alignment horizontal="center" vertical="center"/>
      <protection locked="0"/>
    </xf>
    <xf numFmtId="0" fontId="51" fillId="0" borderId="63" xfId="2" applyFont="1" applyFill="1" applyBorder="1" applyAlignment="1" applyProtection="1">
      <alignment horizontal="center" vertical="center"/>
      <protection locked="0"/>
    </xf>
    <xf numFmtId="0" fontId="26" fillId="4" borderId="53" xfId="0" applyFont="1" applyFill="1" applyBorder="1" applyAlignment="1" applyProtection="1">
      <alignment horizontal="center" vertical="center" wrapText="1"/>
      <protection locked="0"/>
    </xf>
    <xf numFmtId="0" fontId="26" fillId="4" borderId="54" xfId="0" applyFont="1" applyFill="1" applyBorder="1" applyAlignment="1" applyProtection="1">
      <alignment horizontal="center" vertical="center" wrapText="1"/>
      <protection locked="0"/>
    </xf>
    <xf numFmtId="0" fontId="26" fillId="4" borderId="55" xfId="0" applyFont="1" applyFill="1" applyBorder="1" applyAlignment="1" applyProtection="1">
      <alignment horizontal="center" vertical="center" wrapText="1"/>
      <protection locked="0"/>
    </xf>
    <xf numFmtId="0" fontId="31" fillId="0" borderId="15" xfId="0" applyFont="1" applyBorder="1" applyAlignment="1">
      <alignment vertical="center" wrapText="1"/>
    </xf>
    <xf numFmtId="0" fontId="31" fillId="0" borderId="37" xfId="0" applyFont="1" applyBorder="1" applyAlignment="1">
      <alignment horizontal="center" vertical="center" wrapText="1"/>
    </xf>
    <xf numFmtId="0" fontId="31" fillId="0" borderId="39" xfId="0" applyFont="1" applyBorder="1" applyAlignment="1">
      <alignment horizontal="center" vertical="center" wrapText="1"/>
    </xf>
    <xf numFmtId="0" fontId="31" fillId="0" borderId="61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67" xfId="0" applyFont="1" applyBorder="1" applyAlignment="1">
      <alignment horizontal="center" vertical="center" wrapText="1"/>
    </xf>
    <xf numFmtId="0" fontId="31" fillId="0" borderId="65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31" fillId="0" borderId="53" xfId="0" applyFont="1" applyBorder="1" applyAlignment="1">
      <alignment horizontal="center" vertical="center" wrapText="1"/>
    </xf>
    <xf numFmtId="0" fontId="31" fillId="0" borderId="55" xfId="0" applyFont="1" applyBorder="1" applyAlignment="1">
      <alignment horizontal="center" vertical="center" wrapText="1"/>
    </xf>
    <xf numFmtId="0" fontId="31" fillId="0" borderId="17" xfId="0" applyFont="1" applyBorder="1" applyAlignment="1">
      <alignment vertical="center" wrapText="1"/>
    </xf>
  </cellXfs>
  <cellStyles count="6">
    <cellStyle name="60% - Акцент1 2" xfId="1"/>
    <cellStyle name="Гиперссылка" xfId="2" builtinId="8"/>
    <cellStyle name="Обычный" xfId="0" builtinId="0"/>
    <cellStyle name="Обычный 2" xfId="3"/>
    <cellStyle name="Процентный" xfId="4" builtinId="5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C74"/>
  <sheetViews>
    <sheetView showGridLines="0" topLeftCell="AJ8" zoomScaleNormal="100" zoomScaleSheetLayoutView="100" workbookViewId="0">
      <pane ySplit="14" topLeftCell="A22" activePane="bottomLeft" state="frozen"/>
      <selection activeCell="A8" sqref="A8"/>
      <selection pane="bottomLeft" activeCell="ED19" sqref="ED19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5" width="2.42578125" style="2"/>
    <col min="6" max="6" width="3.28515625" style="2" customWidth="1"/>
    <col min="7" max="7" width="1.85546875" style="2" customWidth="1"/>
    <col min="8" max="8" width="2.140625" style="2" customWidth="1"/>
    <col min="9" max="9" width="1.140625" style="2" customWidth="1"/>
    <col min="10" max="10" width="2.42578125" style="2"/>
    <col min="11" max="11" width="1.5703125" style="2" customWidth="1"/>
    <col min="12" max="12" width="3.85546875" style="2" customWidth="1"/>
    <col min="13" max="13" width="2" style="2" customWidth="1"/>
    <col min="14" max="14" width="4.7109375" style="2" customWidth="1"/>
    <col min="15" max="15" width="5" style="2" bestFit="1" customWidth="1"/>
    <col min="16" max="17" width="2.42578125" style="2"/>
    <col min="18" max="18" width="5" style="2" hidden="1" customWidth="1"/>
    <col min="19" max="29" width="0" style="2" hidden="1" customWidth="1"/>
    <col min="30" max="45" width="2.42578125" style="2"/>
    <col min="46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0" width="3.5703125" style="2" customWidth="1"/>
    <col min="91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 customWidth="1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0" width="0" style="2" hidden="1" customWidth="1"/>
    <col min="111" max="111" width="0.140625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3" width="5.140625" style="2" hidden="1" customWidth="1"/>
    <col min="124" max="124" width="8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t="18.75" hidden="1" customHeight="1" x14ac:dyDescent="0.3"/>
    <row r="2" spans="2:133" s="50" customFormat="1" ht="20.25" hidden="1" customHeight="1" x14ac:dyDescent="0.3">
      <c r="B2" s="50" t="s">
        <v>0</v>
      </c>
    </row>
    <row r="3" spans="2:133" ht="18.75" hidden="1" customHeight="1" x14ac:dyDescent="0.3"/>
    <row r="4" spans="2:133" ht="18.75" hidden="1" customHeight="1" x14ac:dyDescent="0.3">
      <c r="B4" s="2" t="s">
        <v>1</v>
      </c>
      <c r="C4" s="2" t="s">
        <v>2</v>
      </c>
    </row>
    <row r="5" spans="2:133" ht="18.75" hidden="1" customHeight="1" x14ac:dyDescent="0.3">
      <c r="B5" s="2" t="s">
        <v>3</v>
      </c>
      <c r="C5" s="2" t="s">
        <v>4</v>
      </c>
    </row>
    <row r="6" spans="2:133" ht="18.75" hidden="1" customHeight="1" x14ac:dyDescent="0.3">
      <c r="B6" s="2" t="s">
        <v>5</v>
      </c>
      <c r="C6" s="2" t="s">
        <v>6</v>
      </c>
    </row>
    <row r="7" spans="2:133" ht="18.75" hidden="1" customHeight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263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customHeight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customHeight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customHeight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444" t="s">
        <v>11</v>
      </c>
      <c r="C13" s="444"/>
      <c r="D13" s="444"/>
      <c r="E13" s="444"/>
      <c r="F13" s="444"/>
      <c r="G13" s="444"/>
      <c r="H13" s="444"/>
      <c r="CG13" s="9"/>
      <c r="CH13" s="9"/>
      <c r="CI13" s="9"/>
      <c r="CJ13" s="9"/>
      <c r="CK13" s="9"/>
      <c r="CL13" s="9"/>
      <c r="CM13" s="9"/>
    </row>
    <row r="14" spans="2:133" s="10" customFormat="1" ht="19.5" customHeight="1" thickBot="1" x14ac:dyDescent="0.25">
      <c r="B14" s="445" t="s">
        <v>12</v>
      </c>
      <c r="C14" s="446"/>
      <c r="D14" s="446"/>
      <c r="E14" s="446"/>
      <c r="F14" s="446"/>
      <c r="G14" s="446"/>
      <c r="H14" s="446"/>
      <c r="I14" s="446"/>
      <c r="J14" s="446"/>
      <c r="K14" s="446"/>
      <c r="L14" s="446"/>
      <c r="M14" s="446"/>
      <c r="N14" s="446"/>
      <c r="O14" s="446"/>
      <c r="P14" s="446"/>
      <c r="Q14" s="446"/>
      <c r="R14" s="446"/>
      <c r="S14" s="446"/>
      <c r="T14" s="446"/>
      <c r="U14" s="446"/>
      <c r="V14" s="446"/>
      <c r="W14" s="446"/>
      <c r="X14" s="446"/>
      <c r="Y14" s="446"/>
      <c r="Z14" s="446"/>
      <c r="AA14" s="446"/>
      <c r="AB14" s="446"/>
      <c r="AC14" s="446"/>
      <c r="AD14" s="446"/>
      <c r="AE14" s="446"/>
      <c r="AF14" s="446"/>
      <c r="AG14" s="446"/>
      <c r="AH14" s="446"/>
      <c r="AI14" s="446"/>
      <c r="AJ14" s="446"/>
      <c r="AK14" s="446"/>
      <c r="AL14" s="446"/>
      <c r="AM14" s="446"/>
      <c r="AN14" s="446"/>
      <c r="AO14" s="446"/>
      <c r="AP14" s="446"/>
      <c r="AQ14" s="446"/>
      <c r="AR14" s="446"/>
      <c r="AS14" s="446"/>
      <c r="AT14" s="446"/>
      <c r="AU14" s="446"/>
      <c r="AV14" s="446"/>
      <c r="AW14" s="446"/>
      <c r="AX14" s="446"/>
      <c r="AY14" s="446"/>
      <c r="AZ14" s="446"/>
      <c r="BA14" s="446"/>
      <c r="BB14" s="446"/>
      <c r="BC14" s="446"/>
      <c r="BD14" s="446"/>
      <c r="BE14" s="446"/>
      <c r="BF14" s="446"/>
      <c r="BG14" s="446"/>
      <c r="BH14" s="446"/>
      <c r="BI14" s="446"/>
      <c r="BJ14" s="446"/>
      <c r="BK14" s="446"/>
      <c r="BL14" s="446"/>
      <c r="BM14" s="446"/>
      <c r="BN14" s="446"/>
      <c r="BO14" s="446"/>
      <c r="BP14" s="446"/>
      <c r="BQ14" s="446"/>
      <c r="BR14" s="446"/>
      <c r="BS14" s="447"/>
      <c r="BT14" s="448" t="s">
        <v>13</v>
      </c>
      <c r="BU14" s="449"/>
      <c r="BV14" s="449"/>
      <c r="BW14" s="449"/>
      <c r="BX14" s="449"/>
      <c r="BY14" s="449"/>
      <c r="BZ14" s="449"/>
      <c r="CA14" s="449"/>
      <c r="CB14" s="449"/>
      <c r="CC14" s="449"/>
      <c r="CD14" s="449"/>
      <c r="CE14" s="449"/>
      <c r="CF14" s="449"/>
      <c r="CG14" s="449"/>
      <c r="CH14" s="449"/>
      <c r="CI14" s="449"/>
      <c r="CJ14" s="449"/>
      <c r="CK14" s="449"/>
      <c r="CL14" s="449"/>
      <c r="CM14" s="449"/>
      <c r="CN14" s="449"/>
      <c r="CO14" s="449"/>
      <c r="CP14" s="449"/>
      <c r="CQ14" s="449"/>
      <c r="CR14" s="449"/>
      <c r="CS14" s="449"/>
      <c r="CT14" s="449"/>
      <c r="CU14" s="450"/>
      <c r="CV14" s="150" t="s">
        <v>14</v>
      </c>
      <c r="CW14" s="151"/>
      <c r="CX14" s="151"/>
      <c r="CY14" s="151"/>
      <c r="CZ14" s="151"/>
      <c r="DA14" s="151"/>
      <c r="DB14" s="151"/>
      <c r="DC14" s="151"/>
      <c r="DD14" s="151"/>
      <c r="DE14" s="151"/>
      <c r="DF14" s="151"/>
      <c r="DG14" s="151"/>
      <c r="DH14" s="151"/>
      <c r="DI14" s="151"/>
      <c r="DJ14" s="151"/>
      <c r="DK14" s="151"/>
      <c r="DL14" s="151"/>
      <c r="DM14" s="151"/>
      <c r="DN14" s="151"/>
      <c r="DO14" s="151"/>
      <c r="DP14" s="151"/>
      <c r="DQ14" s="151"/>
      <c r="DR14" s="151"/>
      <c r="DS14" s="151"/>
      <c r="DT14" s="151"/>
      <c r="DU14" s="151"/>
      <c r="DV14" s="151"/>
      <c r="DW14" s="151"/>
      <c r="DX14" s="152"/>
      <c r="DY14" s="359" t="s">
        <v>15</v>
      </c>
      <c r="DZ14" s="360"/>
      <c r="EA14" s="360"/>
      <c r="EB14" s="360"/>
      <c r="EC14" s="361"/>
    </row>
    <row r="15" spans="2:133" s="13" customFormat="1" ht="15" customHeight="1" thickBot="1" x14ac:dyDescent="0.25">
      <c r="B15" s="451" t="s">
        <v>16</v>
      </c>
      <c r="C15" s="452"/>
      <c r="D15" s="452"/>
      <c r="E15" s="452"/>
      <c r="F15" s="452"/>
      <c r="G15" s="452"/>
      <c r="H15" s="452"/>
      <c r="I15" s="452"/>
      <c r="J15" s="452"/>
      <c r="K15" s="452"/>
      <c r="L15" s="452"/>
      <c r="M15" s="452"/>
      <c r="N15" s="452"/>
      <c r="O15" s="452"/>
      <c r="P15" s="452"/>
      <c r="Q15" s="453"/>
      <c r="R15" s="451" t="s">
        <v>17</v>
      </c>
      <c r="S15" s="452"/>
      <c r="T15" s="452"/>
      <c r="U15" s="452"/>
      <c r="V15" s="452"/>
      <c r="W15" s="452"/>
      <c r="X15" s="452"/>
      <c r="Y15" s="452"/>
      <c r="Z15" s="452"/>
      <c r="AA15" s="452"/>
      <c r="AB15" s="452"/>
      <c r="AC15" s="452"/>
      <c r="AD15" s="452"/>
      <c r="AE15" s="452"/>
      <c r="AF15" s="452"/>
      <c r="AG15" s="452"/>
      <c r="AH15" s="452"/>
      <c r="AI15" s="452"/>
      <c r="AJ15" s="452"/>
      <c r="AK15" s="452"/>
      <c r="AL15" s="452"/>
      <c r="AM15" s="452"/>
      <c r="AN15" s="452"/>
      <c r="AO15" s="452"/>
      <c r="AP15" s="452"/>
      <c r="AQ15" s="452"/>
      <c r="AR15" s="452"/>
      <c r="AS15" s="452"/>
      <c r="AT15" s="452"/>
      <c r="AU15" s="452"/>
      <c r="AV15" s="452"/>
      <c r="AW15" s="453"/>
      <c r="AX15" s="11"/>
      <c r="AY15" s="11"/>
      <c r="AZ15" s="11"/>
      <c r="BA15" s="11"/>
      <c r="BB15" s="12"/>
      <c r="BC15" s="12"/>
      <c r="BD15" s="12"/>
      <c r="BE15" s="12"/>
      <c r="BF15" s="384" t="s">
        <v>123</v>
      </c>
      <c r="BG15" s="385"/>
      <c r="BH15" s="385"/>
      <c r="BI15" s="386"/>
      <c r="BJ15" s="384" t="s">
        <v>18</v>
      </c>
      <c r="BK15" s="385"/>
      <c r="BL15" s="385"/>
      <c r="BM15" s="385"/>
      <c r="BN15" s="385"/>
      <c r="BO15" s="386"/>
      <c r="BP15" s="384" t="s">
        <v>19</v>
      </c>
      <c r="BQ15" s="385"/>
      <c r="BR15" s="385"/>
      <c r="BS15" s="386"/>
      <c r="BT15" s="368" t="s">
        <v>20</v>
      </c>
      <c r="BU15" s="369"/>
      <c r="BV15" s="369"/>
      <c r="BW15" s="369"/>
      <c r="BX15" s="369"/>
      <c r="BY15" s="369"/>
      <c r="BZ15" s="369"/>
      <c r="CA15" s="369"/>
      <c r="CB15" s="369"/>
      <c r="CC15" s="369"/>
      <c r="CD15" s="369"/>
      <c r="CE15" s="369"/>
      <c r="CF15" s="369"/>
      <c r="CG15" s="369"/>
      <c r="CH15" s="370"/>
      <c r="CI15" s="368" t="s">
        <v>21</v>
      </c>
      <c r="CJ15" s="369"/>
      <c r="CK15" s="369"/>
      <c r="CL15" s="369"/>
      <c r="CM15" s="369"/>
      <c r="CN15" s="369"/>
      <c r="CO15" s="369"/>
      <c r="CP15" s="369"/>
      <c r="CQ15" s="369"/>
      <c r="CR15" s="369"/>
      <c r="CS15" s="369"/>
      <c r="CT15" s="369"/>
      <c r="CU15" s="370"/>
      <c r="CV15" s="153"/>
      <c r="CW15" s="154"/>
      <c r="CX15" s="154"/>
      <c r="CY15" s="154"/>
      <c r="CZ15" s="154"/>
      <c r="DA15" s="154"/>
      <c r="DB15" s="154"/>
      <c r="DC15" s="154"/>
      <c r="DD15" s="154"/>
      <c r="DE15" s="154"/>
      <c r="DF15" s="154"/>
      <c r="DG15" s="154"/>
      <c r="DH15" s="154"/>
      <c r="DI15" s="154"/>
      <c r="DJ15" s="154"/>
      <c r="DK15" s="154"/>
      <c r="DL15" s="154"/>
      <c r="DM15" s="154"/>
      <c r="DN15" s="154"/>
      <c r="DO15" s="154"/>
      <c r="DP15" s="154"/>
      <c r="DQ15" s="154"/>
      <c r="DR15" s="154"/>
      <c r="DS15" s="154"/>
      <c r="DT15" s="154"/>
      <c r="DU15" s="154"/>
      <c r="DV15" s="154"/>
      <c r="DW15" s="154"/>
      <c r="DX15" s="155"/>
      <c r="DY15" s="362"/>
      <c r="DZ15" s="363"/>
      <c r="EA15" s="363"/>
      <c r="EB15" s="363"/>
      <c r="EC15" s="364"/>
    </row>
    <row r="16" spans="2:133" s="15" customFormat="1" ht="14.25" customHeight="1" x14ac:dyDescent="0.2">
      <c r="B16" s="384" t="s">
        <v>22</v>
      </c>
      <c r="C16" s="385"/>
      <c r="D16" s="457"/>
      <c r="E16" s="456" t="s">
        <v>155</v>
      </c>
      <c r="F16" s="385"/>
      <c r="G16" s="385"/>
      <c r="H16" s="457"/>
      <c r="I16" s="456" t="s">
        <v>159</v>
      </c>
      <c r="J16" s="385"/>
      <c r="K16" s="385"/>
      <c r="L16" s="385"/>
      <c r="M16" s="457"/>
      <c r="N16" s="456" t="s">
        <v>24</v>
      </c>
      <c r="O16" s="385"/>
      <c r="P16" s="385"/>
      <c r="Q16" s="386"/>
      <c r="R16" s="384" t="s">
        <v>25</v>
      </c>
      <c r="S16" s="385"/>
      <c r="T16" s="385"/>
      <c r="U16" s="457"/>
      <c r="V16" s="456" t="s">
        <v>132</v>
      </c>
      <c r="W16" s="385"/>
      <c r="X16" s="385"/>
      <c r="Y16" s="457"/>
      <c r="Z16" s="456" t="s">
        <v>133</v>
      </c>
      <c r="AA16" s="385"/>
      <c r="AB16" s="385"/>
      <c r="AC16" s="457"/>
      <c r="AD16" s="426" t="s">
        <v>26</v>
      </c>
      <c r="AE16" s="427"/>
      <c r="AF16" s="427"/>
      <c r="AG16" s="428"/>
      <c r="AH16" s="426" t="s">
        <v>27</v>
      </c>
      <c r="AI16" s="427"/>
      <c r="AJ16" s="427"/>
      <c r="AK16" s="428"/>
      <c r="AL16" s="426" t="s">
        <v>28</v>
      </c>
      <c r="AM16" s="427"/>
      <c r="AN16" s="427"/>
      <c r="AO16" s="428"/>
      <c r="AP16" s="426" t="s">
        <v>29</v>
      </c>
      <c r="AQ16" s="427"/>
      <c r="AR16" s="427"/>
      <c r="AS16" s="428"/>
      <c r="AT16" s="426" t="s">
        <v>30</v>
      </c>
      <c r="AU16" s="427"/>
      <c r="AV16" s="427"/>
      <c r="AW16" s="435"/>
      <c r="AX16" s="384" t="s">
        <v>122</v>
      </c>
      <c r="AY16" s="385"/>
      <c r="AZ16" s="385"/>
      <c r="BA16" s="386"/>
      <c r="BB16" s="384" t="s">
        <v>134</v>
      </c>
      <c r="BC16" s="385"/>
      <c r="BD16" s="385"/>
      <c r="BE16" s="386"/>
      <c r="BF16" s="387"/>
      <c r="BG16" s="388"/>
      <c r="BH16" s="388"/>
      <c r="BI16" s="389"/>
      <c r="BJ16" s="387"/>
      <c r="BK16" s="388"/>
      <c r="BL16" s="388"/>
      <c r="BM16" s="388"/>
      <c r="BN16" s="388"/>
      <c r="BO16" s="389"/>
      <c r="BP16" s="387"/>
      <c r="BQ16" s="388"/>
      <c r="BR16" s="388"/>
      <c r="BS16" s="389"/>
      <c r="BT16" s="455" t="s">
        <v>31</v>
      </c>
      <c r="BU16" s="442"/>
      <c r="BV16" s="442"/>
      <c r="BW16" s="443"/>
      <c r="BX16" s="14"/>
      <c r="BY16" s="14"/>
      <c r="BZ16" s="441" t="s">
        <v>32</v>
      </c>
      <c r="CA16" s="442"/>
      <c r="CB16" s="442"/>
      <c r="CC16" s="442"/>
      <c r="CD16" s="443"/>
      <c r="CE16" s="441" t="s">
        <v>33</v>
      </c>
      <c r="CF16" s="442"/>
      <c r="CG16" s="442"/>
      <c r="CH16" s="454"/>
      <c r="CI16" s="400" t="s">
        <v>34</v>
      </c>
      <c r="CJ16" s="401"/>
      <c r="CK16" s="401"/>
      <c r="CL16" s="402"/>
      <c r="CM16" s="406" t="s">
        <v>32</v>
      </c>
      <c r="CN16" s="401"/>
      <c r="CO16" s="401"/>
      <c r="CP16" s="401"/>
      <c r="CQ16" s="402"/>
      <c r="CR16" s="406" t="s">
        <v>35</v>
      </c>
      <c r="CS16" s="401"/>
      <c r="CT16" s="401"/>
      <c r="CU16" s="408"/>
      <c r="CV16" s="410" t="s">
        <v>36</v>
      </c>
      <c r="CW16" s="379"/>
      <c r="CX16" s="379"/>
      <c r="CY16" s="379"/>
      <c r="CZ16" s="379"/>
      <c r="DA16" s="379"/>
      <c r="DB16" s="379"/>
      <c r="DC16" s="379"/>
      <c r="DD16" s="379"/>
      <c r="DE16" s="379"/>
      <c r="DF16" s="379"/>
      <c r="DG16" s="380"/>
      <c r="DH16" s="379" t="s">
        <v>37</v>
      </c>
      <c r="DI16" s="379"/>
      <c r="DJ16" s="379"/>
      <c r="DK16" s="379"/>
      <c r="DL16" s="379"/>
      <c r="DM16" s="379"/>
      <c r="DN16" s="379"/>
      <c r="DO16" s="379"/>
      <c r="DP16" s="380"/>
      <c r="DQ16" s="410" t="s">
        <v>38</v>
      </c>
      <c r="DR16" s="379"/>
      <c r="DS16" s="379"/>
      <c r="DT16" s="379"/>
      <c r="DU16" s="379"/>
      <c r="DV16" s="379"/>
      <c r="DW16" s="379"/>
      <c r="DX16" s="379"/>
      <c r="DY16" s="362"/>
      <c r="DZ16" s="363"/>
      <c r="EA16" s="363"/>
      <c r="EB16" s="363"/>
      <c r="EC16" s="364"/>
    </row>
    <row r="17" spans="2:133" s="13" customFormat="1" ht="23.25" customHeight="1" thickBot="1" x14ac:dyDescent="0.25">
      <c r="B17" s="387"/>
      <c r="C17" s="388"/>
      <c r="D17" s="459"/>
      <c r="E17" s="458"/>
      <c r="F17" s="388"/>
      <c r="G17" s="388"/>
      <c r="H17" s="459"/>
      <c r="I17" s="458"/>
      <c r="J17" s="388"/>
      <c r="K17" s="388"/>
      <c r="L17" s="388"/>
      <c r="M17" s="459"/>
      <c r="N17" s="458"/>
      <c r="O17" s="388"/>
      <c r="P17" s="388"/>
      <c r="Q17" s="389"/>
      <c r="R17" s="387"/>
      <c r="S17" s="388"/>
      <c r="T17" s="388"/>
      <c r="U17" s="459"/>
      <c r="V17" s="458"/>
      <c r="W17" s="388"/>
      <c r="X17" s="388"/>
      <c r="Y17" s="459"/>
      <c r="Z17" s="458"/>
      <c r="AA17" s="388"/>
      <c r="AB17" s="388"/>
      <c r="AC17" s="459"/>
      <c r="AD17" s="429"/>
      <c r="AE17" s="430"/>
      <c r="AF17" s="430"/>
      <c r="AG17" s="431"/>
      <c r="AH17" s="429"/>
      <c r="AI17" s="430"/>
      <c r="AJ17" s="430"/>
      <c r="AK17" s="431"/>
      <c r="AL17" s="429"/>
      <c r="AM17" s="430"/>
      <c r="AN17" s="430"/>
      <c r="AO17" s="431"/>
      <c r="AP17" s="429"/>
      <c r="AQ17" s="430"/>
      <c r="AR17" s="430"/>
      <c r="AS17" s="431"/>
      <c r="AT17" s="429"/>
      <c r="AU17" s="430"/>
      <c r="AV17" s="430"/>
      <c r="AW17" s="436"/>
      <c r="AX17" s="387"/>
      <c r="AY17" s="388"/>
      <c r="AZ17" s="388"/>
      <c r="BA17" s="389"/>
      <c r="BB17" s="387"/>
      <c r="BC17" s="388"/>
      <c r="BD17" s="388"/>
      <c r="BE17" s="389"/>
      <c r="BF17" s="387"/>
      <c r="BG17" s="388"/>
      <c r="BH17" s="388"/>
      <c r="BI17" s="389"/>
      <c r="BJ17" s="390"/>
      <c r="BK17" s="391"/>
      <c r="BL17" s="391"/>
      <c r="BM17" s="391"/>
      <c r="BN17" s="391"/>
      <c r="BO17" s="392"/>
      <c r="BP17" s="387"/>
      <c r="BQ17" s="388"/>
      <c r="BR17" s="388"/>
      <c r="BS17" s="389"/>
      <c r="BT17" s="400"/>
      <c r="BU17" s="401"/>
      <c r="BV17" s="401"/>
      <c r="BW17" s="402"/>
      <c r="BX17" s="16"/>
      <c r="BY17" s="16"/>
      <c r="BZ17" s="406"/>
      <c r="CA17" s="401"/>
      <c r="CB17" s="401"/>
      <c r="CC17" s="401"/>
      <c r="CD17" s="402"/>
      <c r="CE17" s="406"/>
      <c r="CF17" s="401"/>
      <c r="CG17" s="401"/>
      <c r="CH17" s="408"/>
      <c r="CI17" s="400"/>
      <c r="CJ17" s="401"/>
      <c r="CK17" s="401"/>
      <c r="CL17" s="402"/>
      <c r="CM17" s="406"/>
      <c r="CN17" s="401"/>
      <c r="CO17" s="401"/>
      <c r="CP17" s="401"/>
      <c r="CQ17" s="402"/>
      <c r="CR17" s="406"/>
      <c r="CS17" s="401"/>
      <c r="CT17" s="401"/>
      <c r="CU17" s="408"/>
      <c r="CV17" s="411"/>
      <c r="CW17" s="382"/>
      <c r="CX17" s="382"/>
      <c r="CY17" s="382"/>
      <c r="CZ17" s="382"/>
      <c r="DA17" s="382"/>
      <c r="DB17" s="382"/>
      <c r="DC17" s="382"/>
      <c r="DD17" s="382"/>
      <c r="DE17" s="382"/>
      <c r="DF17" s="382"/>
      <c r="DG17" s="412"/>
      <c r="DH17" s="381"/>
      <c r="DI17" s="381"/>
      <c r="DJ17" s="381"/>
      <c r="DK17" s="381"/>
      <c r="DL17" s="382"/>
      <c r="DM17" s="382"/>
      <c r="DN17" s="381"/>
      <c r="DO17" s="381"/>
      <c r="DP17" s="383"/>
      <c r="DQ17" s="414"/>
      <c r="DR17" s="381"/>
      <c r="DS17" s="381"/>
      <c r="DT17" s="381"/>
      <c r="DU17" s="381"/>
      <c r="DV17" s="381"/>
      <c r="DW17" s="381"/>
      <c r="DX17" s="381"/>
      <c r="DY17" s="362"/>
      <c r="DZ17" s="363"/>
      <c r="EA17" s="363"/>
      <c r="EB17" s="363"/>
      <c r="EC17" s="364"/>
    </row>
    <row r="18" spans="2:133" s="13" customFormat="1" ht="57.75" customHeight="1" x14ac:dyDescent="0.2">
      <c r="B18" s="438"/>
      <c r="C18" s="439"/>
      <c r="D18" s="461"/>
      <c r="E18" s="460"/>
      <c r="F18" s="439"/>
      <c r="G18" s="439"/>
      <c r="H18" s="461"/>
      <c r="I18" s="460"/>
      <c r="J18" s="439"/>
      <c r="K18" s="439"/>
      <c r="L18" s="439"/>
      <c r="M18" s="461"/>
      <c r="N18" s="460"/>
      <c r="O18" s="439"/>
      <c r="P18" s="439"/>
      <c r="Q18" s="440"/>
      <c r="R18" s="438"/>
      <c r="S18" s="439"/>
      <c r="T18" s="439"/>
      <c r="U18" s="461"/>
      <c r="V18" s="460"/>
      <c r="W18" s="439"/>
      <c r="X18" s="439"/>
      <c r="Y18" s="461"/>
      <c r="Z18" s="460"/>
      <c r="AA18" s="439"/>
      <c r="AB18" s="439"/>
      <c r="AC18" s="461"/>
      <c r="AD18" s="432"/>
      <c r="AE18" s="433"/>
      <c r="AF18" s="433"/>
      <c r="AG18" s="434"/>
      <c r="AH18" s="432"/>
      <c r="AI18" s="433"/>
      <c r="AJ18" s="433"/>
      <c r="AK18" s="434"/>
      <c r="AL18" s="432"/>
      <c r="AM18" s="433"/>
      <c r="AN18" s="433"/>
      <c r="AO18" s="434"/>
      <c r="AP18" s="432"/>
      <c r="AQ18" s="433"/>
      <c r="AR18" s="433"/>
      <c r="AS18" s="434"/>
      <c r="AT18" s="432"/>
      <c r="AU18" s="433"/>
      <c r="AV18" s="433"/>
      <c r="AW18" s="437"/>
      <c r="AX18" s="438"/>
      <c r="AY18" s="439"/>
      <c r="AZ18" s="439"/>
      <c r="BA18" s="440"/>
      <c r="BB18" s="438"/>
      <c r="BC18" s="439"/>
      <c r="BD18" s="439"/>
      <c r="BE18" s="440"/>
      <c r="BF18" s="438"/>
      <c r="BG18" s="439"/>
      <c r="BH18" s="439"/>
      <c r="BI18" s="440"/>
      <c r="BJ18" s="465" t="s">
        <v>39</v>
      </c>
      <c r="BK18" s="463"/>
      <c r="BL18" s="466"/>
      <c r="BM18" s="462" t="s">
        <v>40</v>
      </c>
      <c r="BN18" s="463"/>
      <c r="BO18" s="464"/>
      <c r="BP18" s="438"/>
      <c r="BQ18" s="439"/>
      <c r="BR18" s="439"/>
      <c r="BS18" s="440"/>
      <c r="BT18" s="403"/>
      <c r="BU18" s="404"/>
      <c r="BV18" s="404"/>
      <c r="BW18" s="405"/>
      <c r="BX18" s="17"/>
      <c r="BY18" s="17"/>
      <c r="BZ18" s="407"/>
      <c r="CA18" s="404"/>
      <c r="CB18" s="404"/>
      <c r="CC18" s="404"/>
      <c r="CD18" s="405"/>
      <c r="CE18" s="407"/>
      <c r="CF18" s="404"/>
      <c r="CG18" s="404"/>
      <c r="CH18" s="409"/>
      <c r="CI18" s="403"/>
      <c r="CJ18" s="404"/>
      <c r="CK18" s="404"/>
      <c r="CL18" s="405"/>
      <c r="CM18" s="407"/>
      <c r="CN18" s="404"/>
      <c r="CO18" s="404"/>
      <c r="CP18" s="404"/>
      <c r="CQ18" s="405"/>
      <c r="CR18" s="407"/>
      <c r="CS18" s="404"/>
      <c r="CT18" s="404"/>
      <c r="CU18" s="409"/>
      <c r="CV18" s="371" t="s">
        <v>32</v>
      </c>
      <c r="CW18" s="372"/>
      <c r="CX18" s="372"/>
      <c r="CY18" s="372"/>
      <c r="CZ18" s="18"/>
      <c r="DA18" s="372" t="s">
        <v>41</v>
      </c>
      <c r="DB18" s="372"/>
      <c r="DC18" s="373"/>
      <c r="DD18" s="373"/>
      <c r="DE18" s="373"/>
      <c r="DF18" s="373"/>
      <c r="DG18" s="374"/>
      <c r="DH18" s="395" t="s">
        <v>42</v>
      </c>
      <c r="DI18" s="395"/>
      <c r="DJ18" s="396"/>
      <c r="DK18" s="19"/>
      <c r="DL18" s="394" t="s">
        <v>154</v>
      </c>
      <c r="DM18" s="394"/>
      <c r="DN18" s="395" t="s">
        <v>43</v>
      </c>
      <c r="DO18" s="395"/>
      <c r="DP18" s="425"/>
      <c r="DQ18" s="413" t="s">
        <v>44</v>
      </c>
      <c r="DR18" s="394"/>
      <c r="DS18" s="88"/>
      <c r="DT18" s="88"/>
      <c r="DU18" s="395" t="s">
        <v>45</v>
      </c>
      <c r="DV18" s="395"/>
      <c r="DW18" s="395"/>
      <c r="DX18" s="395"/>
      <c r="DY18" s="365"/>
      <c r="DZ18" s="366"/>
      <c r="EA18" s="366"/>
      <c r="EB18" s="366"/>
      <c r="EC18" s="367"/>
    </row>
    <row r="19" spans="2:133" s="13" customFormat="1" ht="12.75" customHeight="1" x14ac:dyDescent="0.2">
      <c r="B19" s="230">
        <v>1</v>
      </c>
      <c r="C19" s="231"/>
      <c r="D19" s="232"/>
      <c r="E19" s="233">
        <v>2</v>
      </c>
      <c r="F19" s="231"/>
      <c r="G19" s="231"/>
      <c r="H19" s="232"/>
      <c r="I19" s="233">
        <v>3</v>
      </c>
      <c r="J19" s="231"/>
      <c r="K19" s="231"/>
      <c r="L19" s="231"/>
      <c r="M19" s="232"/>
      <c r="N19" s="233">
        <v>4</v>
      </c>
      <c r="O19" s="231"/>
      <c r="P19" s="231"/>
      <c r="Q19" s="234"/>
      <c r="R19" s="230">
        <v>5</v>
      </c>
      <c r="S19" s="231"/>
      <c r="T19" s="231"/>
      <c r="U19" s="232"/>
      <c r="V19" s="233">
        <v>6</v>
      </c>
      <c r="W19" s="231"/>
      <c r="X19" s="231"/>
      <c r="Y19" s="231"/>
      <c r="Z19" s="231"/>
      <c r="AA19" s="231"/>
      <c r="AB19" s="231"/>
      <c r="AC19" s="232"/>
      <c r="AD19" s="233">
        <v>5</v>
      </c>
      <c r="AE19" s="231"/>
      <c r="AF19" s="231"/>
      <c r="AG19" s="232"/>
      <c r="AH19" s="233">
        <v>6</v>
      </c>
      <c r="AI19" s="231"/>
      <c r="AJ19" s="231"/>
      <c r="AK19" s="232"/>
      <c r="AL19" s="233">
        <v>7</v>
      </c>
      <c r="AM19" s="231"/>
      <c r="AN19" s="231"/>
      <c r="AO19" s="232"/>
      <c r="AP19" s="233">
        <v>8</v>
      </c>
      <c r="AQ19" s="231"/>
      <c r="AR19" s="231"/>
      <c r="AS19" s="232"/>
      <c r="AT19" s="233">
        <v>11</v>
      </c>
      <c r="AU19" s="231"/>
      <c r="AV19" s="231"/>
      <c r="AW19" s="234"/>
      <c r="AX19" s="230">
        <v>12</v>
      </c>
      <c r="AY19" s="231"/>
      <c r="AZ19" s="231"/>
      <c r="BA19" s="234"/>
      <c r="BB19" s="230">
        <v>12</v>
      </c>
      <c r="BC19" s="231"/>
      <c r="BD19" s="231"/>
      <c r="BE19" s="234"/>
      <c r="BF19" s="230">
        <v>9</v>
      </c>
      <c r="BG19" s="231"/>
      <c r="BH19" s="231"/>
      <c r="BI19" s="234"/>
      <c r="BJ19" s="397" t="s">
        <v>279</v>
      </c>
      <c r="BK19" s="398"/>
      <c r="BL19" s="398"/>
      <c r="BM19" s="398"/>
      <c r="BN19" s="398"/>
      <c r="BO19" s="399"/>
      <c r="BP19" s="230">
        <v>11</v>
      </c>
      <c r="BQ19" s="231"/>
      <c r="BR19" s="231"/>
      <c r="BS19" s="234"/>
      <c r="BT19" s="393">
        <v>12</v>
      </c>
      <c r="BU19" s="376"/>
      <c r="BV19" s="376"/>
      <c r="BW19" s="377"/>
      <c r="BX19" s="20"/>
      <c r="BY19" s="20"/>
      <c r="BZ19" s="375">
        <v>13</v>
      </c>
      <c r="CA19" s="376"/>
      <c r="CB19" s="376"/>
      <c r="CC19" s="376"/>
      <c r="CD19" s="377"/>
      <c r="CE19" s="375">
        <v>14</v>
      </c>
      <c r="CF19" s="376"/>
      <c r="CG19" s="376"/>
      <c r="CH19" s="378"/>
      <c r="CI19" s="393">
        <v>15</v>
      </c>
      <c r="CJ19" s="376"/>
      <c r="CK19" s="376"/>
      <c r="CL19" s="377"/>
      <c r="CM19" s="375">
        <v>16</v>
      </c>
      <c r="CN19" s="376"/>
      <c r="CO19" s="376"/>
      <c r="CP19" s="376"/>
      <c r="CQ19" s="377"/>
      <c r="CR19" s="375">
        <v>17</v>
      </c>
      <c r="CS19" s="376"/>
      <c r="CT19" s="376"/>
      <c r="CU19" s="378"/>
      <c r="CV19" s="418">
        <v>21</v>
      </c>
      <c r="CW19" s="419"/>
      <c r="CX19" s="419"/>
      <c r="CY19" s="419"/>
      <c r="CZ19" s="419"/>
      <c r="DA19" s="419"/>
      <c r="DB19" s="419"/>
      <c r="DC19" s="419"/>
      <c r="DD19" s="419"/>
      <c r="DE19" s="419"/>
      <c r="DF19" s="419"/>
      <c r="DG19" s="421"/>
      <c r="DH19" s="419">
        <v>18</v>
      </c>
      <c r="DI19" s="419"/>
      <c r="DJ19" s="419"/>
      <c r="DK19" s="419"/>
      <c r="DL19" s="420"/>
      <c r="DM19" s="420"/>
      <c r="DN19" s="419"/>
      <c r="DO19" s="419"/>
      <c r="DP19" s="421"/>
      <c r="DQ19" s="418">
        <v>19</v>
      </c>
      <c r="DR19" s="419"/>
      <c r="DS19" s="419"/>
      <c r="DT19" s="419"/>
      <c r="DU19" s="419"/>
      <c r="DV19" s="419"/>
      <c r="DW19" s="419"/>
      <c r="DX19" s="419"/>
      <c r="DY19" s="422">
        <v>20</v>
      </c>
      <c r="DZ19" s="423"/>
      <c r="EA19" s="423"/>
      <c r="EB19" s="423"/>
      <c r="EC19" s="424"/>
    </row>
    <row r="20" spans="2:133" s="24" customFormat="1" ht="30.75" customHeight="1" thickBot="1" x14ac:dyDescent="0.25">
      <c r="B20" s="279"/>
      <c r="C20" s="236"/>
      <c r="D20" s="237"/>
      <c r="E20" s="280">
        <v>4482</v>
      </c>
      <c r="F20" s="281"/>
      <c r="G20" s="281"/>
      <c r="H20" s="282"/>
      <c r="I20" s="235"/>
      <c r="J20" s="236"/>
      <c r="K20" s="236"/>
      <c r="L20" s="236"/>
      <c r="M20" s="237"/>
      <c r="N20" s="242">
        <f>E20*B20*I20</f>
        <v>0</v>
      </c>
      <c r="O20" s="243"/>
      <c r="P20" s="243"/>
      <c r="Q20" s="244"/>
      <c r="R20" s="241"/>
      <c r="S20" s="239"/>
      <c r="T20" s="239"/>
      <c r="U20" s="240"/>
      <c r="V20" s="238"/>
      <c r="W20" s="239"/>
      <c r="X20" s="239"/>
      <c r="Y20" s="240"/>
      <c r="Z20" s="238"/>
      <c r="AA20" s="239"/>
      <c r="AB20" s="239"/>
      <c r="AC20" s="240"/>
      <c r="AD20" s="235"/>
      <c r="AE20" s="236"/>
      <c r="AF20" s="236"/>
      <c r="AG20" s="237"/>
      <c r="AH20" s="235"/>
      <c r="AI20" s="236"/>
      <c r="AJ20" s="236"/>
      <c r="AK20" s="237"/>
      <c r="AL20" s="280">
        <v>0.7</v>
      </c>
      <c r="AM20" s="281"/>
      <c r="AN20" s="281"/>
      <c r="AO20" s="282"/>
      <c r="AP20" s="235"/>
      <c r="AQ20" s="236"/>
      <c r="AR20" s="236"/>
      <c r="AS20" s="237"/>
      <c r="AT20" s="242">
        <f>SUM(R20:AS20)</f>
        <v>0.7</v>
      </c>
      <c r="AU20" s="243"/>
      <c r="AV20" s="243"/>
      <c r="AW20" s="244"/>
      <c r="AX20" s="334">
        <f>IF(B20&gt;1,N20+N20*(R20+Z20+AD20+AH20+AL20+AP20)+(N20/B20*1*V20),0)</f>
        <v>0</v>
      </c>
      <c r="AY20" s="281"/>
      <c r="AZ20" s="281"/>
      <c r="BA20" s="335"/>
      <c r="BB20" s="334">
        <f>IF(B20&lt;=1,N20+N20*(R20+V20+Z20+AD20+AH20+AL20+AP20),0)</f>
        <v>0</v>
      </c>
      <c r="BC20" s="281"/>
      <c r="BD20" s="281"/>
      <c r="BE20" s="335"/>
      <c r="BF20" s="343">
        <f>AX20+BB20</f>
        <v>0</v>
      </c>
      <c r="BG20" s="243"/>
      <c r="BH20" s="243"/>
      <c r="BI20" s="244"/>
      <c r="BJ20" s="343">
        <v>1.7</v>
      </c>
      <c r="BK20" s="243"/>
      <c r="BL20" s="342"/>
      <c r="BM20" s="344">
        <v>0.5</v>
      </c>
      <c r="BN20" s="345"/>
      <c r="BO20" s="346"/>
      <c r="BP20" s="336">
        <f>BF20*SUM(BJ20:BO20)</f>
        <v>0</v>
      </c>
      <c r="BQ20" s="337"/>
      <c r="BR20" s="337"/>
      <c r="BS20" s="338"/>
      <c r="BT20" s="339">
        <v>3.5</v>
      </c>
      <c r="BU20" s="340"/>
      <c r="BV20" s="340"/>
      <c r="BW20" s="341"/>
      <c r="BX20" s="79">
        <f>IF(B20&gt;=1,((N20/B20*1)+(N20/B20*1)*AT20+DL20+DM20)*0.15/3.5*BT20,0)</f>
        <v>0</v>
      </c>
      <c r="BY20" s="21">
        <f>IF(BX20=0,(BF20+DL20+DM20)*0.15/3.5*BT20,0)</f>
        <v>0</v>
      </c>
      <c r="BZ20" s="242">
        <f>BX20+BY20</f>
        <v>0</v>
      </c>
      <c r="CA20" s="243"/>
      <c r="CB20" s="243"/>
      <c r="CC20" s="243"/>
      <c r="CD20" s="342"/>
      <c r="CE20" s="242">
        <f>BZ20*SUM(BJ20:BO20)</f>
        <v>0</v>
      </c>
      <c r="CF20" s="243"/>
      <c r="CG20" s="243"/>
      <c r="CH20" s="244"/>
      <c r="CI20" s="279"/>
      <c r="CJ20" s="236"/>
      <c r="CK20" s="236"/>
      <c r="CL20" s="237"/>
      <c r="CM20" s="242">
        <f>N20*CI20</f>
        <v>0</v>
      </c>
      <c r="CN20" s="243"/>
      <c r="CO20" s="243"/>
      <c r="CP20" s="243"/>
      <c r="CQ20" s="342"/>
      <c r="CR20" s="242">
        <f>CM20*SUM(BJ20:BO20)</f>
        <v>0</v>
      </c>
      <c r="CS20" s="243"/>
      <c r="CT20" s="243"/>
      <c r="CU20" s="244"/>
      <c r="CV20" s="241"/>
      <c r="CW20" s="239"/>
      <c r="CX20" s="239"/>
      <c r="CY20" s="239"/>
      <c r="CZ20" s="22">
        <f>CV20*B20</f>
        <v>0</v>
      </c>
      <c r="DA20" s="77">
        <f>IF(B20&gt;=1,CZ20/B20*1,0)</f>
        <v>0</v>
      </c>
      <c r="DB20" s="78">
        <f>IF(DA20=0,CV20*B20)</f>
        <v>0</v>
      </c>
      <c r="DC20" s="242">
        <f>(DA20+DB20)*SUM(BJ20:BO20)</f>
        <v>0</v>
      </c>
      <c r="DD20" s="243"/>
      <c r="DE20" s="243"/>
      <c r="DF20" s="243"/>
      <c r="DG20" s="244"/>
      <c r="DH20" s="236"/>
      <c r="DI20" s="236"/>
      <c r="DJ20" s="237"/>
      <c r="DK20" s="23">
        <f>DH20*B20</f>
        <v>0</v>
      </c>
      <c r="DL20" s="23">
        <f>IF(B20&gt;=1,DK20/B20*1,0)</f>
        <v>0</v>
      </c>
      <c r="DM20" s="23">
        <f>IF(DL20=0,DK20,0)</f>
        <v>0</v>
      </c>
      <c r="DN20" s="242">
        <f>DH20*B20*SUM(BJ20:BO20)</f>
        <v>0</v>
      </c>
      <c r="DO20" s="243"/>
      <c r="DP20" s="244"/>
      <c r="DQ20" s="332"/>
      <c r="DR20" s="333"/>
      <c r="DS20" s="139">
        <f>IF(B20&gt;1,(BP20+DN20)/B20*1*DQ20,0)</f>
        <v>0</v>
      </c>
      <c r="DT20" s="139">
        <f>IF(B20&lt;=1,(BP20+DN20)*B20*DQ20,0)</f>
        <v>0</v>
      </c>
      <c r="DU20" s="243">
        <f>DS20+DT20</f>
        <v>0</v>
      </c>
      <c r="DV20" s="243"/>
      <c r="DW20" s="243"/>
      <c r="DX20" s="243"/>
      <c r="DY20" s="415">
        <f>BP20+CE20+CR20+DC20+DN20+DU20</f>
        <v>0</v>
      </c>
      <c r="DZ20" s="416"/>
      <c r="EA20" s="416"/>
      <c r="EB20" s="416"/>
      <c r="EC20" s="417"/>
    </row>
    <row r="21" spans="2:133" s="55" customFormat="1" ht="21.75" customHeight="1" x14ac:dyDescent="0.2">
      <c r="E21" s="26"/>
      <c r="F21" s="26"/>
      <c r="G21" s="26"/>
      <c r="H21" s="26"/>
      <c r="I21" s="204" t="s">
        <v>158</v>
      </c>
      <c r="J21" s="205"/>
      <c r="K21" s="205"/>
      <c r="L21" s="205"/>
      <c r="M21" s="206"/>
      <c r="N21" s="56"/>
      <c r="R21" s="204" t="s">
        <v>47</v>
      </c>
      <c r="S21" s="205"/>
      <c r="T21" s="205"/>
      <c r="U21" s="206"/>
      <c r="V21" s="204" t="s">
        <v>137</v>
      </c>
      <c r="W21" s="205"/>
      <c r="X21" s="205"/>
      <c r="Y21" s="206"/>
      <c r="Z21" s="204" t="s">
        <v>138</v>
      </c>
      <c r="AA21" s="205"/>
      <c r="AB21" s="205"/>
      <c r="AC21" s="206"/>
      <c r="AD21" s="204" t="s">
        <v>160</v>
      </c>
      <c r="AE21" s="205"/>
      <c r="AF21" s="205"/>
      <c r="AG21" s="206"/>
      <c r="AH21" s="204" t="s">
        <v>47</v>
      </c>
      <c r="AI21" s="205"/>
      <c r="AJ21" s="205"/>
      <c r="AK21" s="206"/>
      <c r="AL21" s="347"/>
      <c r="AM21" s="348"/>
      <c r="AN21" s="348"/>
      <c r="AO21" s="349"/>
      <c r="AP21" s="204" t="s">
        <v>161</v>
      </c>
      <c r="AQ21" s="205"/>
      <c r="AR21" s="205"/>
      <c r="AS21" s="206"/>
      <c r="AT21" s="26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28" t="s">
        <v>48</v>
      </c>
      <c r="CJ21" s="329"/>
      <c r="CK21" s="329"/>
      <c r="CL21" s="330"/>
      <c r="CV21" s="328" t="s">
        <v>53</v>
      </c>
      <c r="CW21" s="329"/>
      <c r="CX21" s="329"/>
      <c r="CY21" s="329"/>
      <c r="CZ21" s="329"/>
      <c r="DA21" s="329"/>
      <c r="DB21" s="329"/>
      <c r="DC21" s="329"/>
      <c r="DD21" s="329"/>
      <c r="DE21" s="329"/>
      <c r="DF21" s="329"/>
      <c r="DG21" s="330"/>
      <c r="DH21" s="204" t="s">
        <v>49</v>
      </c>
      <c r="DI21" s="205"/>
      <c r="DJ21" s="205"/>
      <c r="DK21" s="329"/>
      <c r="DL21" s="329"/>
      <c r="DM21" s="329"/>
      <c r="DN21" s="205"/>
      <c r="DO21" s="205"/>
      <c r="DP21" s="206"/>
      <c r="DQ21" s="25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2.75" x14ac:dyDescent="0.2"/>
    <row r="24" spans="2:133" s="6" customFormat="1" ht="20.25" hidden="1" customHeight="1" x14ac:dyDescent="0.3">
      <c r="B24" s="1" t="s">
        <v>177</v>
      </c>
    </row>
    <row r="25" spans="2:133" s="7" customFormat="1" ht="19.5" thickBot="1" x14ac:dyDescent="0.35">
      <c r="BM25" s="8"/>
      <c r="BN25" s="8"/>
      <c r="BV25" s="83" t="s">
        <v>87</v>
      </c>
      <c r="BW25" s="83"/>
      <c r="BX25" s="83"/>
      <c r="BY25" s="83"/>
      <c r="BZ25" s="83"/>
      <c r="CA25" s="83"/>
      <c r="CB25" s="83"/>
      <c r="DI25" s="111" t="s">
        <v>88</v>
      </c>
      <c r="DJ25" s="111"/>
      <c r="DK25" s="111"/>
      <c r="DL25" s="111"/>
      <c r="DM25" s="111"/>
      <c r="DN25" s="111"/>
      <c r="DO25" s="111"/>
      <c r="DP25" s="110"/>
      <c r="DQ25" s="2"/>
      <c r="DR25" s="2"/>
      <c r="DS25" s="2"/>
      <c r="DT25" s="2"/>
      <c r="DU25" s="2"/>
      <c r="DV25" s="2"/>
      <c r="DW25" s="2"/>
    </row>
    <row r="26" spans="2:133" s="7" customFormat="1" ht="19.5" customHeight="1" thickBot="1" x14ac:dyDescent="0.35">
      <c r="B26" s="331" t="s">
        <v>56</v>
      </c>
      <c r="C26" s="331"/>
      <c r="D26" s="331"/>
      <c r="E26" s="331"/>
      <c r="F26" s="331"/>
      <c r="G26" s="331"/>
      <c r="H26" s="331"/>
      <c r="V26" s="43"/>
      <c r="W26" s="43"/>
      <c r="X26" s="43"/>
      <c r="Y26" s="43"/>
      <c r="Z26" s="43"/>
      <c r="AA26" s="43"/>
      <c r="AB26" s="43"/>
      <c r="AC26" s="43"/>
      <c r="AD26" s="130" t="s">
        <v>57</v>
      </c>
      <c r="AE26" s="130"/>
      <c r="AF26" s="130"/>
      <c r="AG26" s="130"/>
      <c r="AH26" s="130"/>
      <c r="AI26" s="130"/>
      <c r="AJ26" s="130"/>
      <c r="AK26" s="2"/>
      <c r="AL26" s="2"/>
      <c r="AM26" s="2"/>
      <c r="AN26" s="2"/>
      <c r="AO26" s="2"/>
      <c r="AP26" s="2"/>
      <c r="AQ26" s="2"/>
      <c r="AR26" s="2"/>
      <c r="AS26" s="8"/>
      <c r="BO26" s="8"/>
      <c r="BP26" s="105"/>
      <c r="BQ26" s="105"/>
      <c r="BR26" s="105"/>
      <c r="BS26" s="8"/>
      <c r="BT26" s="105"/>
      <c r="BU26" s="8"/>
      <c r="BV26" s="350" t="s">
        <v>104</v>
      </c>
      <c r="BW26" s="351"/>
      <c r="BX26" s="351"/>
      <c r="BY26" s="351"/>
      <c r="BZ26" s="351"/>
      <c r="CA26" s="351"/>
      <c r="CB26" s="351"/>
      <c r="CC26" s="351"/>
      <c r="CD26" s="351"/>
      <c r="CE26" s="351"/>
      <c r="CF26" s="351"/>
      <c r="CG26" s="351"/>
      <c r="CH26" s="351"/>
      <c r="CI26" s="351"/>
      <c r="CJ26" s="351"/>
      <c r="CK26" s="351"/>
      <c r="CL26" s="351"/>
      <c r="CM26" s="351"/>
      <c r="CN26" s="351"/>
      <c r="CO26" s="352"/>
      <c r="CP26" s="224" t="s">
        <v>181</v>
      </c>
      <c r="CQ26" s="224"/>
      <c r="CR26" s="224"/>
      <c r="CS26" s="224"/>
      <c r="CT26" s="224"/>
      <c r="CU26" s="225"/>
      <c r="DI26" s="208" t="s">
        <v>37</v>
      </c>
      <c r="DJ26" s="209"/>
      <c r="DK26" s="209"/>
      <c r="DL26" s="209"/>
      <c r="DM26" s="209"/>
      <c r="DN26" s="209"/>
      <c r="DO26" s="209"/>
      <c r="DP26" s="209"/>
      <c r="DQ26" s="209"/>
      <c r="DR26" s="209"/>
      <c r="DS26" s="209"/>
      <c r="DT26" s="209"/>
      <c r="DU26" s="209"/>
      <c r="DV26" s="209"/>
      <c r="DW26" s="209"/>
      <c r="DX26" s="209"/>
      <c r="DY26" s="210"/>
    </row>
    <row r="27" spans="2:133" ht="28.5" customHeight="1" x14ac:dyDescent="0.3">
      <c r="B27" s="273" t="s">
        <v>60</v>
      </c>
      <c r="C27" s="274"/>
      <c r="D27" s="274"/>
      <c r="E27" s="274"/>
      <c r="F27" s="274"/>
      <c r="G27" s="274"/>
      <c r="H27" s="274"/>
      <c r="I27" s="274"/>
      <c r="J27" s="274"/>
      <c r="K27" s="274"/>
      <c r="L27" s="274"/>
      <c r="M27" s="274"/>
      <c r="N27" s="274"/>
      <c r="O27" s="275"/>
      <c r="P27" s="99"/>
      <c r="Q27" s="99"/>
      <c r="R27" s="99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258" t="s">
        <v>26</v>
      </c>
      <c r="AE27" s="259"/>
      <c r="AF27" s="259"/>
      <c r="AG27" s="259"/>
      <c r="AH27" s="259"/>
      <c r="AI27" s="259"/>
      <c r="AJ27" s="259"/>
      <c r="AK27" s="259"/>
      <c r="AL27" s="259"/>
      <c r="AM27" s="259"/>
      <c r="AN27" s="259"/>
      <c r="AO27" s="259"/>
      <c r="AP27" s="259"/>
      <c r="AQ27" s="259"/>
      <c r="AR27" s="260"/>
      <c r="BO27" s="3"/>
      <c r="BP27" s="105"/>
      <c r="BQ27" s="105"/>
      <c r="BR27" s="105"/>
      <c r="BS27" s="3"/>
      <c r="BT27" s="105"/>
      <c r="BU27" s="3"/>
      <c r="BV27" s="353"/>
      <c r="BW27" s="354"/>
      <c r="BX27" s="354"/>
      <c r="BY27" s="354"/>
      <c r="BZ27" s="354"/>
      <c r="CA27" s="354"/>
      <c r="CB27" s="354"/>
      <c r="CC27" s="354"/>
      <c r="CD27" s="354"/>
      <c r="CE27" s="354"/>
      <c r="CF27" s="354"/>
      <c r="CG27" s="354"/>
      <c r="CH27" s="354"/>
      <c r="CI27" s="354"/>
      <c r="CJ27" s="354"/>
      <c r="CK27" s="354"/>
      <c r="CL27" s="354"/>
      <c r="CM27" s="354"/>
      <c r="CN27" s="354"/>
      <c r="CO27" s="355"/>
      <c r="CP27" s="226"/>
      <c r="CQ27" s="226"/>
      <c r="CR27" s="226"/>
      <c r="CS27" s="226"/>
      <c r="CT27" s="226"/>
      <c r="CU27" s="227"/>
      <c r="DI27" s="216" t="s">
        <v>117</v>
      </c>
      <c r="DJ27" s="217"/>
      <c r="DK27" s="217"/>
      <c r="DL27" s="217"/>
      <c r="DM27" s="217"/>
      <c r="DN27" s="217"/>
      <c r="DO27" s="217"/>
      <c r="DP27" s="217"/>
      <c r="DQ27" s="218"/>
      <c r="DR27" s="219" t="s">
        <v>118</v>
      </c>
      <c r="DS27" s="217"/>
      <c r="DT27" s="217"/>
      <c r="DU27" s="217"/>
      <c r="DV27" s="217"/>
      <c r="DW27" s="217"/>
      <c r="DX27" s="217"/>
      <c r="DY27" s="220"/>
    </row>
    <row r="28" spans="2:133" ht="20.25" customHeight="1" thickBot="1" x14ac:dyDescent="0.35">
      <c r="B28" s="276" t="s">
        <v>62</v>
      </c>
      <c r="C28" s="251"/>
      <c r="D28" s="249" t="s">
        <v>63</v>
      </c>
      <c r="E28" s="251"/>
      <c r="F28" s="249" t="s">
        <v>64</v>
      </c>
      <c r="G28" s="250"/>
      <c r="H28" s="250"/>
      <c r="I28" s="251"/>
      <c r="J28" s="249" t="s">
        <v>65</v>
      </c>
      <c r="K28" s="250"/>
      <c r="L28" s="251"/>
      <c r="M28" s="249" t="s">
        <v>66</v>
      </c>
      <c r="N28" s="251"/>
      <c r="O28" s="283" t="s">
        <v>67</v>
      </c>
      <c r="Q28" s="97"/>
      <c r="R28" s="98"/>
      <c r="S28" s="3"/>
      <c r="AD28" s="261" t="s">
        <v>89</v>
      </c>
      <c r="AE28" s="262"/>
      <c r="AF28" s="262"/>
      <c r="AG28" s="262"/>
      <c r="AH28" s="262"/>
      <c r="AI28" s="262"/>
      <c r="AJ28" s="262"/>
      <c r="AK28" s="263"/>
      <c r="AL28" s="264" t="s">
        <v>90</v>
      </c>
      <c r="AM28" s="262"/>
      <c r="AN28" s="262"/>
      <c r="AO28" s="262"/>
      <c r="AP28" s="262"/>
      <c r="AQ28" s="262"/>
      <c r="AR28" s="265"/>
      <c r="BO28" s="3"/>
      <c r="BP28" s="105"/>
      <c r="BQ28" s="105"/>
      <c r="BR28" s="105"/>
      <c r="BS28" s="3"/>
      <c r="BT28" s="105"/>
      <c r="BU28" s="3"/>
      <c r="BV28" s="356"/>
      <c r="BW28" s="357"/>
      <c r="BX28" s="357"/>
      <c r="BY28" s="357"/>
      <c r="BZ28" s="357"/>
      <c r="CA28" s="357"/>
      <c r="CB28" s="357"/>
      <c r="CC28" s="357"/>
      <c r="CD28" s="357"/>
      <c r="CE28" s="357"/>
      <c r="CF28" s="357"/>
      <c r="CG28" s="357"/>
      <c r="CH28" s="357"/>
      <c r="CI28" s="357"/>
      <c r="CJ28" s="357"/>
      <c r="CK28" s="357"/>
      <c r="CL28" s="357"/>
      <c r="CM28" s="357"/>
      <c r="CN28" s="357"/>
      <c r="CO28" s="358"/>
      <c r="CP28" s="228"/>
      <c r="CQ28" s="228"/>
      <c r="CR28" s="228"/>
      <c r="CS28" s="228"/>
      <c r="CT28" s="228"/>
      <c r="CU28" s="229"/>
      <c r="DI28" s="214" t="s">
        <v>119</v>
      </c>
      <c r="DJ28" s="212"/>
      <c r="DK28" s="212"/>
      <c r="DL28" s="212"/>
      <c r="DM28" s="212"/>
      <c r="DN28" s="212"/>
      <c r="DO28" s="212"/>
      <c r="DP28" s="212"/>
      <c r="DQ28" s="215"/>
      <c r="DR28" s="211" t="s">
        <v>120</v>
      </c>
      <c r="DS28" s="212"/>
      <c r="DT28" s="212"/>
      <c r="DU28" s="212"/>
      <c r="DV28" s="212"/>
      <c r="DW28" s="212"/>
      <c r="DX28" s="212"/>
      <c r="DY28" s="213"/>
    </row>
    <row r="29" spans="2:133" ht="27" customHeight="1" thickBot="1" x14ac:dyDescent="0.35">
      <c r="B29" s="277"/>
      <c r="C29" s="254"/>
      <c r="D29" s="252"/>
      <c r="E29" s="254"/>
      <c r="F29" s="252"/>
      <c r="G29" s="253"/>
      <c r="H29" s="253"/>
      <c r="I29" s="254"/>
      <c r="J29" s="252"/>
      <c r="K29" s="253"/>
      <c r="L29" s="254"/>
      <c r="M29" s="252"/>
      <c r="N29" s="254"/>
      <c r="O29" s="284"/>
      <c r="P29" s="97"/>
      <c r="Q29" s="97"/>
      <c r="R29" s="98"/>
      <c r="S29" s="32"/>
      <c r="AD29" s="271">
        <v>0.8</v>
      </c>
      <c r="AE29" s="269"/>
      <c r="AF29" s="269"/>
      <c r="AG29" s="269"/>
      <c r="AH29" s="269"/>
      <c r="AI29" s="269"/>
      <c r="AJ29" s="269"/>
      <c r="AK29" s="272"/>
      <c r="AL29" s="268">
        <v>0.5</v>
      </c>
      <c r="AM29" s="269"/>
      <c r="AN29" s="269"/>
      <c r="AO29" s="269"/>
      <c r="AP29" s="269"/>
      <c r="AQ29" s="269"/>
      <c r="AR29" s="270"/>
      <c r="BO29" s="3"/>
      <c r="BP29" s="103"/>
      <c r="BQ29" s="103"/>
      <c r="BR29" s="103"/>
      <c r="BS29" s="3"/>
      <c r="BT29" s="103"/>
      <c r="BU29" s="3"/>
      <c r="BV29" s="113" t="s">
        <v>163</v>
      </c>
      <c r="BW29" s="104"/>
      <c r="BX29" s="104"/>
      <c r="BY29" s="104"/>
      <c r="BZ29" s="104"/>
      <c r="CA29" s="104"/>
      <c r="CB29" s="104"/>
      <c r="CC29" s="104"/>
      <c r="CD29" s="104"/>
      <c r="CE29" s="104"/>
      <c r="CF29" s="104"/>
      <c r="CG29" s="104"/>
      <c r="CH29" s="104"/>
      <c r="CI29" s="104"/>
      <c r="CJ29" s="108"/>
      <c r="CK29" s="108"/>
      <c r="CL29" s="108"/>
      <c r="CM29" s="108"/>
      <c r="CN29" s="108"/>
      <c r="CO29" s="109"/>
      <c r="CP29" s="245">
        <v>0.3</v>
      </c>
      <c r="CQ29" s="245"/>
      <c r="CR29" s="245"/>
      <c r="CS29" s="245"/>
      <c r="CT29" s="245"/>
      <c r="CU29" s="246"/>
    </row>
    <row r="30" spans="2:133" ht="21" customHeight="1" thickBot="1" x14ac:dyDescent="0.35">
      <c r="B30" s="277"/>
      <c r="C30" s="254"/>
      <c r="D30" s="252"/>
      <c r="E30" s="254"/>
      <c r="F30" s="252"/>
      <c r="G30" s="253"/>
      <c r="H30" s="253"/>
      <c r="I30" s="254"/>
      <c r="J30" s="252"/>
      <c r="K30" s="253"/>
      <c r="L30" s="254"/>
      <c r="M30" s="252"/>
      <c r="N30" s="254"/>
      <c r="O30" s="284"/>
      <c r="P30" s="97"/>
      <c r="Q30" s="97"/>
      <c r="R30" s="98"/>
      <c r="S30" s="32"/>
      <c r="AD30" s="41" t="s">
        <v>69</v>
      </c>
      <c r="AE30" s="42"/>
      <c r="AF30" s="42"/>
      <c r="AG30" s="42"/>
      <c r="AH30" s="42"/>
      <c r="AI30" s="41"/>
      <c r="AJ30" s="41"/>
      <c r="AK30" s="43"/>
      <c r="AL30" s="43"/>
      <c r="AM30" s="43"/>
      <c r="AN30" s="43"/>
      <c r="AS30" s="8"/>
      <c r="AT30" s="8"/>
      <c r="AU30" s="8"/>
      <c r="AV30" s="8"/>
      <c r="AW30" s="8"/>
      <c r="AX30" s="8"/>
      <c r="AY30" s="8"/>
      <c r="BM30" s="3"/>
      <c r="BN30" s="3"/>
      <c r="BO30" s="3"/>
      <c r="BP30" s="103"/>
      <c r="BQ30" s="103"/>
      <c r="BR30" s="103"/>
      <c r="BS30" s="3"/>
      <c r="BT30" s="103"/>
      <c r="BU30" s="3"/>
      <c r="BV30" s="113" t="s">
        <v>164</v>
      </c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8"/>
      <c r="CK30" s="108"/>
      <c r="CL30" s="108"/>
      <c r="CM30" s="108"/>
      <c r="CN30" s="108"/>
      <c r="CO30" s="109"/>
      <c r="CP30" s="245">
        <v>0.25</v>
      </c>
      <c r="CQ30" s="245"/>
      <c r="CR30" s="245"/>
      <c r="CS30" s="245"/>
      <c r="CT30" s="245"/>
      <c r="CU30" s="246"/>
    </row>
    <row r="31" spans="2:133" ht="19.5" customHeight="1" x14ac:dyDescent="0.3">
      <c r="B31" s="277"/>
      <c r="C31" s="254"/>
      <c r="D31" s="252"/>
      <c r="E31" s="254"/>
      <c r="F31" s="252"/>
      <c r="G31" s="253"/>
      <c r="H31" s="253"/>
      <c r="I31" s="254"/>
      <c r="J31" s="252"/>
      <c r="K31" s="253"/>
      <c r="L31" s="254"/>
      <c r="M31" s="252"/>
      <c r="N31" s="254"/>
      <c r="O31" s="284"/>
      <c r="P31" s="97"/>
      <c r="Q31" s="97"/>
      <c r="R31" s="98"/>
      <c r="AD31" s="92" t="s">
        <v>27</v>
      </c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4"/>
      <c r="BO31" s="3"/>
      <c r="BP31" s="103"/>
      <c r="BQ31" s="103"/>
      <c r="BR31" s="103"/>
      <c r="BS31" s="3"/>
      <c r="BT31" s="103"/>
      <c r="BU31" s="3"/>
      <c r="BV31" s="113" t="s">
        <v>165</v>
      </c>
      <c r="BW31" s="104"/>
      <c r="BX31" s="104"/>
      <c r="BY31" s="104"/>
      <c r="BZ31" s="104"/>
      <c r="CA31" s="104"/>
      <c r="CB31" s="104"/>
      <c r="CC31" s="104"/>
      <c r="CD31" s="104"/>
      <c r="CE31" s="104"/>
      <c r="CF31" s="104"/>
      <c r="CG31" s="104"/>
      <c r="CH31" s="104"/>
      <c r="CI31" s="104"/>
      <c r="CJ31" s="108"/>
      <c r="CK31" s="108"/>
      <c r="CL31" s="108"/>
      <c r="CM31" s="108"/>
      <c r="CN31" s="108"/>
      <c r="CO31" s="109"/>
      <c r="CP31" s="245">
        <v>0.2</v>
      </c>
      <c r="CQ31" s="245"/>
      <c r="CR31" s="245"/>
      <c r="CS31" s="245"/>
      <c r="CT31" s="245"/>
      <c r="CU31" s="246"/>
    </row>
    <row r="32" spans="2:133" ht="20.25" customHeight="1" thickBot="1" x14ac:dyDescent="0.35">
      <c r="B32" s="278"/>
      <c r="C32" s="257"/>
      <c r="D32" s="255"/>
      <c r="E32" s="257"/>
      <c r="F32" s="255"/>
      <c r="G32" s="256"/>
      <c r="H32" s="256"/>
      <c r="I32" s="257"/>
      <c r="J32" s="255"/>
      <c r="K32" s="256"/>
      <c r="L32" s="257"/>
      <c r="M32" s="255"/>
      <c r="N32" s="257"/>
      <c r="O32" s="285"/>
      <c r="P32" s="97"/>
      <c r="Q32" s="97"/>
      <c r="R32" s="98"/>
      <c r="AD32" s="266">
        <v>0.4</v>
      </c>
      <c r="AE32" s="222"/>
      <c r="AF32" s="223"/>
      <c r="AG32" s="221">
        <v>0.3</v>
      </c>
      <c r="AH32" s="222"/>
      <c r="AI32" s="223"/>
      <c r="AJ32" s="221">
        <v>0.25</v>
      </c>
      <c r="AK32" s="222"/>
      <c r="AL32" s="223"/>
      <c r="AM32" s="221">
        <v>0.1</v>
      </c>
      <c r="AN32" s="222"/>
      <c r="AO32" s="223"/>
      <c r="AP32" s="221">
        <v>0.05</v>
      </c>
      <c r="AQ32" s="222"/>
      <c r="AR32" s="267"/>
      <c r="BO32" s="3"/>
      <c r="BP32" s="103"/>
      <c r="BQ32" s="103"/>
      <c r="BR32" s="103"/>
      <c r="BS32" s="3"/>
      <c r="BT32" s="103"/>
      <c r="BU32" s="3"/>
      <c r="BV32" s="113" t="s">
        <v>166</v>
      </c>
      <c r="BW32" s="104"/>
      <c r="BX32" s="104"/>
      <c r="BY32" s="104"/>
      <c r="BZ32" s="104"/>
      <c r="CA32" s="104"/>
      <c r="CB32" s="104"/>
      <c r="CC32" s="104"/>
      <c r="CD32" s="104"/>
      <c r="CE32" s="104"/>
      <c r="CF32" s="104"/>
      <c r="CG32" s="104"/>
      <c r="CH32" s="104"/>
      <c r="CI32" s="104"/>
      <c r="CJ32" s="108"/>
      <c r="CK32" s="108"/>
      <c r="CL32" s="108"/>
      <c r="CM32" s="108"/>
      <c r="CN32" s="108"/>
      <c r="CO32" s="109"/>
      <c r="CP32" s="245">
        <v>0.15</v>
      </c>
      <c r="CQ32" s="245"/>
      <c r="CR32" s="245"/>
      <c r="CS32" s="245"/>
      <c r="CT32" s="245"/>
      <c r="CU32" s="246"/>
    </row>
    <row r="33" spans="2:99" ht="24.75" customHeight="1" thickBot="1" x14ac:dyDescent="0.35">
      <c r="B33" s="320">
        <v>1.5</v>
      </c>
      <c r="C33" s="321"/>
      <c r="D33" s="322">
        <v>1.4</v>
      </c>
      <c r="E33" s="321"/>
      <c r="F33" s="322">
        <v>1.3</v>
      </c>
      <c r="G33" s="323"/>
      <c r="H33" s="323"/>
      <c r="I33" s="321"/>
      <c r="J33" s="322">
        <v>1.2</v>
      </c>
      <c r="K33" s="323"/>
      <c r="L33" s="321"/>
      <c r="M33" s="322">
        <v>1.1000000000000001</v>
      </c>
      <c r="N33" s="321"/>
      <c r="O33" s="100">
        <v>1</v>
      </c>
      <c r="P33" s="318"/>
      <c r="Q33" s="319"/>
      <c r="R33" s="319"/>
      <c r="AD33" s="207" t="s">
        <v>268</v>
      </c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BO33" s="3"/>
      <c r="BP33" s="37"/>
      <c r="BQ33" s="37"/>
      <c r="BR33" s="37"/>
      <c r="BS33" s="3"/>
      <c r="BT33" s="37"/>
      <c r="BU33" s="3"/>
      <c r="BV33" s="114" t="s">
        <v>167</v>
      </c>
      <c r="BW33" s="102"/>
      <c r="BX33" s="102"/>
      <c r="BY33" s="102"/>
      <c r="BZ33" s="102"/>
      <c r="CA33" s="102"/>
      <c r="CB33" s="102"/>
      <c r="CC33" s="102"/>
      <c r="CD33" s="102"/>
      <c r="CE33" s="102"/>
      <c r="CF33" s="102"/>
      <c r="CG33" s="102"/>
      <c r="CH33" s="102"/>
      <c r="CI33" s="102"/>
      <c r="CJ33" s="115"/>
      <c r="CK33" s="115"/>
      <c r="CL33" s="115"/>
      <c r="CM33" s="115"/>
      <c r="CN33" s="115"/>
      <c r="CO33" s="116"/>
      <c r="CP33" s="247">
        <v>0.1</v>
      </c>
      <c r="CQ33" s="247"/>
      <c r="CR33" s="247"/>
      <c r="CS33" s="247"/>
      <c r="CT33" s="247"/>
      <c r="CU33" s="248"/>
    </row>
    <row r="34" spans="2:99" x14ac:dyDescent="0.3">
      <c r="U34" s="3"/>
      <c r="V34" s="3"/>
      <c r="W34" s="3"/>
      <c r="X34" s="3"/>
      <c r="Y34" s="3"/>
      <c r="Z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</row>
    <row r="35" spans="2:99" ht="19.5" thickBot="1" x14ac:dyDescent="0.35">
      <c r="B35" s="296" t="s">
        <v>162</v>
      </c>
      <c r="C35" s="296"/>
      <c r="D35" s="296"/>
      <c r="E35" s="296"/>
      <c r="F35" s="296"/>
      <c r="G35" s="296"/>
      <c r="H35" s="296"/>
      <c r="I35" s="40"/>
    </row>
    <row r="36" spans="2:99" ht="18.75" customHeight="1" x14ac:dyDescent="0.3">
      <c r="B36" s="297" t="s">
        <v>92</v>
      </c>
      <c r="C36" s="298"/>
      <c r="D36" s="298"/>
      <c r="E36" s="298"/>
      <c r="F36" s="298"/>
      <c r="G36" s="298"/>
      <c r="H36" s="299"/>
      <c r="I36" s="306" t="s">
        <v>102</v>
      </c>
      <c r="J36" s="298"/>
      <c r="K36" s="298"/>
      <c r="L36" s="298"/>
      <c r="M36" s="298"/>
      <c r="N36" s="298"/>
      <c r="O36" s="307"/>
    </row>
    <row r="37" spans="2:99" x14ac:dyDescent="0.3">
      <c r="B37" s="300"/>
      <c r="C37" s="301"/>
      <c r="D37" s="301"/>
      <c r="E37" s="301"/>
      <c r="F37" s="301"/>
      <c r="G37" s="301"/>
      <c r="H37" s="302"/>
      <c r="I37" s="308"/>
      <c r="J37" s="301"/>
      <c r="K37" s="301"/>
      <c r="L37" s="301"/>
      <c r="M37" s="301"/>
      <c r="N37" s="301"/>
      <c r="O37" s="309"/>
    </row>
    <row r="38" spans="2:99" ht="19.5" thickBot="1" x14ac:dyDescent="0.35">
      <c r="B38" s="303"/>
      <c r="C38" s="304"/>
      <c r="D38" s="304"/>
      <c r="E38" s="304"/>
      <c r="F38" s="304"/>
      <c r="G38" s="304"/>
      <c r="H38" s="305"/>
      <c r="I38" s="310"/>
      <c r="J38" s="304"/>
      <c r="K38" s="304"/>
      <c r="L38" s="304"/>
      <c r="M38" s="304"/>
      <c r="N38" s="304"/>
      <c r="O38" s="311"/>
    </row>
    <row r="39" spans="2:99" ht="18.75" customHeight="1" x14ac:dyDescent="0.3">
      <c r="B39" s="315" t="s">
        <v>228</v>
      </c>
      <c r="C39" s="316"/>
      <c r="D39" s="316"/>
      <c r="E39" s="316"/>
      <c r="F39" s="316"/>
      <c r="G39" s="316"/>
      <c r="H39" s="317"/>
      <c r="I39" s="315">
        <v>1</v>
      </c>
      <c r="J39" s="316"/>
      <c r="K39" s="316"/>
      <c r="L39" s="316"/>
      <c r="M39" s="316"/>
      <c r="N39" s="316"/>
      <c r="O39" s="317"/>
    </row>
    <row r="40" spans="2:99" ht="18.75" customHeight="1" x14ac:dyDescent="0.3">
      <c r="B40" s="312" t="s">
        <v>229</v>
      </c>
      <c r="C40" s="313"/>
      <c r="D40" s="313"/>
      <c r="E40" s="313"/>
      <c r="F40" s="313"/>
      <c r="G40" s="313"/>
      <c r="H40" s="314"/>
      <c r="I40" s="312">
        <v>1.3</v>
      </c>
      <c r="J40" s="313"/>
      <c r="K40" s="313"/>
      <c r="L40" s="313"/>
      <c r="M40" s="313"/>
      <c r="N40" s="313"/>
      <c r="O40" s="314"/>
      <c r="U40" s="44"/>
      <c r="V40" s="44"/>
      <c r="W40" s="44"/>
      <c r="X40" s="44"/>
      <c r="Y40" s="3"/>
      <c r="Z40" s="3"/>
    </row>
    <row r="41" spans="2:99" ht="18.75" customHeight="1" x14ac:dyDescent="0.3">
      <c r="B41" s="312" t="s">
        <v>230</v>
      </c>
      <c r="C41" s="313"/>
      <c r="D41" s="313"/>
      <c r="E41" s="313"/>
      <c r="F41" s="313"/>
      <c r="G41" s="313"/>
      <c r="H41" s="314"/>
      <c r="I41" s="312">
        <v>0.5</v>
      </c>
      <c r="J41" s="313"/>
      <c r="K41" s="313"/>
      <c r="L41" s="313"/>
      <c r="M41" s="313"/>
      <c r="N41" s="313"/>
      <c r="O41" s="314"/>
      <c r="U41" s="3"/>
      <c r="V41" s="3"/>
      <c r="W41" s="3"/>
      <c r="X41" s="3"/>
      <c r="Y41" s="3"/>
      <c r="Z41" s="3"/>
    </row>
    <row r="42" spans="2:99" ht="19.5" customHeight="1" thickBot="1" x14ac:dyDescent="0.35">
      <c r="B42" s="312" t="s">
        <v>231</v>
      </c>
      <c r="C42" s="313"/>
      <c r="D42" s="313"/>
      <c r="E42" s="313"/>
      <c r="F42" s="313"/>
      <c r="G42" s="313"/>
      <c r="H42" s="314"/>
      <c r="I42" s="325">
        <v>0.3</v>
      </c>
      <c r="J42" s="326"/>
      <c r="K42" s="326"/>
      <c r="L42" s="326"/>
      <c r="M42" s="326"/>
      <c r="N42" s="326"/>
      <c r="O42" s="327"/>
    </row>
    <row r="43" spans="2:99" x14ac:dyDescent="0.3">
      <c r="B43" s="324" t="s">
        <v>269</v>
      </c>
      <c r="C43" s="324"/>
      <c r="D43" s="324"/>
      <c r="E43" s="324"/>
      <c r="F43" s="324"/>
      <c r="G43" s="324"/>
      <c r="H43" s="324"/>
      <c r="I43" s="324"/>
      <c r="J43" s="324"/>
      <c r="K43" s="324"/>
      <c r="L43" s="324"/>
      <c r="M43" s="324"/>
      <c r="N43" s="324"/>
      <c r="O43" s="324"/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</row>
    <row r="44" spans="2:99" x14ac:dyDescent="0.3"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  <c r="S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</row>
    <row r="45" spans="2:99" ht="18.75" hidden="1" customHeight="1" x14ac:dyDescent="0.3">
      <c r="B45" s="286" t="s">
        <v>95</v>
      </c>
      <c r="C45" s="287"/>
      <c r="D45" s="287"/>
      <c r="E45" s="287"/>
      <c r="F45" s="287"/>
      <c r="G45" s="287"/>
      <c r="H45" s="288"/>
      <c r="I45" s="289">
        <v>0.6</v>
      </c>
      <c r="J45" s="287"/>
      <c r="K45" s="287"/>
      <c r="L45" s="287"/>
      <c r="M45" s="287"/>
      <c r="N45" s="287"/>
      <c r="O45" s="290"/>
    </row>
    <row r="46" spans="2:99" ht="18.75" hidden="1" customHeight="1" x14ac:dyDescent="0.3">
      <c r="B46" s="286" t="s">
        <v>96</v>
      </c>
      <c r="C46" s="287"/>
      <c r="D46" s="287"/>
      <c r="E46" s="287"/>
      <c r="F46" s="287"/>
      <c r="G46" s="287"/>
      <c r="H46" s="288"/>
      <c r="I46" s="289">
        <v>0.5</v>
      </c>
      <c r="J46" s="287"/>
      <c r="K46" s="287"/>
      <c r="L46" s="287"/>
      <c r="M46" s="287"/>
      <c r="N46" s="287"/>
      <c r="O46" s="290"/>
    </row>
    <row r="47" spans="2:99" ht="18.75" hidden="1" customHeight="1" x14ac:dyDescent="0.3">
      <c r="B47" s="286" t="s">
        <v>97</v>
      </c>
      <c r="C47" s="287"/>
      <c r="D47" s="287"/>
      <c r="E47" s="287"/>
      <c r="F47" s="287"/>
      <c r="G47" s="287"/>
      <c r="H47" s="288"/>
      <c r="I47" s="289">
        <v>0.35</v>
      </c>
      <c r="J47" s="287"/>
      <c r="K47" s="287"/>
      <c r="L47" s="287"/>
      <c r="M47" s="287"/>
      <c r="N47" s="287"/>
      <c r="O47" s="290"/>
    </row>
    <row r="48" spans="2:99" ht="18.75" hidden="1" customHeight="1" x14ac:dyDescent="0.3">
      <c r="B48" s="286" t="s">
        <v>98</v>
      </c>
      <c r="C48" s="287"/>
      <c r="D48" s="287"/>
      <c r="E48" s="287"/>
      <c r="F48" s="287"/>
      <c r="G48" s="287"/>
      <c r="H48" s="288"/>
      <c r="I48" s="289">
        <v>0.25</v>
      </c>
      <c r="J48" s="287"/>
      <c r="K48" s="287"/>
      <c r="L48" s="287"/>
      <c r="M48" s="287"/>
      <c r="N48" s="287"/>
      <c r="O48" s="290"/>
    </row>
    <row r="49" spans="2:34" ht="18.75" hidden="1" customHeight="1" x14ac:dyDescent="0.3">
      <c r="B49" s="286" t="s">
        <v>99</v>
      </c>
      <c r="C49" s="287"/>
      <c r="D49" s="287"/>
      <c r="E49" s="287"/>
      <c r="F49" s="287"/>
      <c r="G49" s="287"/>
      <c r="H49" s="288"/>
      <c r="I49" s="289">
        <v>0.15</v>
      </c>
      <c r="J49" s="287"/>
      <c r="K49" s="287"/>
      <c r="L49" s="287"/>
      <c r="M49" s="287"/>
      <c r="N49" s="287"/>
      <c r="O49" s="290"/>
    </row>
    <row r="50" spans="2:34" ht="19.5" hidden="1" customHeight="1" thickBot="1" x14ac:dyDescent="0.35">
      <c r="B50" s="291" t="s">
        <v>100</v>
      </c>
      <c r="C50" s="292"/>
      <c r="D50" s="292"/>
      <c r="E50" s="292"/>
      <c r="F50" s="292"/>
      <c r="G50" s="292"/>
      <c r="H50" s="293"/>
      <c r="I50" s="294">
        <v>0.05</v>
      </c>
      <c r="J50" s="292"/>
      <c r="K50" s="292"/>
      <c r="L50" s="292"/>
      <c r="M50" s="292"/>
      <c r="N50" s="292"/>
      <c r="O50" s="295"/>
    </row>
    <row r="52" spans="2:34" ht="18.75" customHeight="1" x14ac:dyDescent="0.3"/>
    <row r="53" spans="2:34" s="35" customFormat="1" ht="27.75" customHeight="1" x14ac:dyDescent="0.3"/>
    <row r="54" spans="2:34" s="35" customFormat="1" x14ac:dyDescent="0.3"/>
    <row r="55" spans="2:34" s="35" customFormat="1" x14ac:dyDescent="0.3"/>
    <row r="59" spans="2:34" x14ac:dyDescent="0.3"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</row>
    <row r="60" spans="2:34" s="75" customFormat="1" x14ac:dyDescent="0.3">
      <c r="O60" s="76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2:34" x14ac:dyDescent="0.3">
      <c r="O61" s="3"/>
    </row>
    <row r="63" spans="2:34" s="48" customFormat="1" ht="18.75" customHeight="1" x14ac:dyDescent="0.3"/>
    <row r="64" spans="2:34" s="48" customFormat="1" ht="29.25" customHeight="1" x14ac:dyDescent="0.3"/>
    <row r="71" spans="15:23" x14ac:dyDescent="0.3">
      <c r="O71" s="3"/>
      <c r="P71" s="3"/>
      <c r="Q71" s="3"/>
      <c r="R71" s="3"/>
      <c r="S71" s="3"/>
      <c r="T71" s="3"/>
      <c r="U71" s="3"/>
      <c r="V71" s="3"/>
      <c r="W71" s="3"/>
    </row>
    <row r="72" spans="15:23" s="49" customFormat="1" ht="24" customHeight="1" x14ac:dyDescent="0.3">
      <c r="O72" s="95"/>
      <c r="P72" s="95"/>
      <c r="Q72" s="95"/>
      <c r="R72" s="95"/>
      <c r="S72" s="95"/>
      <c r="T72" s="95"/>
      <c r="U72" s="95"/>
      <c r="V72" s="95"/>
      <c r="W72" s="95"/>
    </row>
    <row r="73" spans="15:23" ht="24.75" customHeight="1" x14ac:dyDescent="0.3">
      <c r="O73" s="96"/>
      <c r="P73" s="96"/>
      <c r="Q73" s="96"/>
      <c r="R73" s="96"/>
      <c r="S73" s="96"/>
      <c r="T73" s="96"/>
      <c r="U73" s="96"/>
      <c r="V73" s="96"/>
      <c r="W73" s="96"/>
    </row>
    <row r="74" spans="15:23" x14ac:dyDescent="0.3">
      <c r="O74" s="96"/>
      <c r="P74" s="96"/>
      <c r="Q74" s="96"/>
      <c r="R74" s="96"/>
      <c r="S74" s="96"/>
      <c r="T74" s="96"/>
      <c r="U74" s="96"/>
      <c r="V74" s="96"/>
      <c r="W74" s="96"/>
    </row>
  </sheetData>
  <sheetProtection formatCells="0" formatColumns="0" formatRows="0" selectLockedCells="1"/>
  <mergeCells count="172">
    <mergeCell ref="B13:H13"/>
    <mergeCell ref="B14:BS14"/>
    <mergeCell ref="BT14:CU14"/>
    <mergeCell ref="R15:AW15"/>
    <mergeCell ref="CE16:CH18"/>
    <mergeCell ref="B15:Q15"/>
    <mergeCell ref="BT16:BW18"/>
    <mergeCell ref="Z16:AC18"/>
    <mergeCell ref="BM18:BO18"/>
    <mergeCell ref="B16:D18"/>
    <mergeCell ref="E16:H18"/>
    <mergeCell ref="I16:M18"/>
    <mergeCell ref="N16:Q18"/>
    <mergeCell ref="R16:U18"/>
    <mergeCell ref="V16:Y18"/>
    <mergeCell ref="BJ18:BL18"/>
    <mergeCell ref="BP15:BS18"/>
    <mergeCell ref="BF19:BI19"/>
    <mergeCell ref="DN18:DP18"/>
    <mergeCell ref="AP16:AS18"/>
    <mergeCell ref="AT16:AW18"/>
    <mergeCell ref="CV19:DG19"/>
    <mergeCell ref="AD16:AG18"/>
    <mergeCell ref="AH16:AK18"/>
    <mergeCell ref="AL16:AO18"/>
    <mergeCell ref="CM19:CQ19"/>
    <mergeCell ref="CR19:CU19"/>
    <mergeCell ref="BB16:BE18"/>
    <mergeCell ref="BB19:BE19"/>
    <mergeCell ref="AX16:BA18"/>
    <mergeCell ref="AX19:BA19"/>
    <mergeCell ref="AT19:AW19"/>
    <mergeCell ref="BF15:BI18"/>
    <mergeCell ref="BZ16:CD18"/>
    <mergeCell ref="DY20:EC20"/>
    <mergeCell ref="CV20:CY20"/>
    <mergeCell ref="DH20:DJ20"/>
    <mergeCell ref="DQ19:DX19"/>
    <mergeCell ref="DC20:DG20"/>
    <mergeCell ref="CI20:CL20"/>
    <mergeCell ref="CM20:CQ20"/>
    <mergeCell ref="DH19:DP19"/>
    <mergeCell ref="DY19:EC19"/>
    <mergeCell ref="CI19:CL19"/>
    <mergeCell ref="DU20:DX20"/>
    <mergeCell ref="DY14:EC18"/>
    <mergeCell ref="BT15:CH15"/>
    <mergeCell ref="CV18:CY18"/>
    <mergeCell ref="DA18:DG18"/>
    <mergeCell ref="BZ19:CD19"/>
    <mergeCell ref="CE19:CH19"/>
    <mergeCell ref="CI15:CU15"/>
    <mergeCell ref="AH19:AK19"/>
    <mergeCell ref="AL19:AO19"/>
    <mergeCell ref="AP19:AS19"/>
    <mergeCell ref="DH16:DP17"/>
    <mergeCell ref="BJ15:BO17"/>
    <mergeCell ref="BP19:BS19"/>
    <mergeCell ref="BT19:BW19"/>
    <mergeCell ref="DL18:DM18"/>
    <mergeCell ref="DH18:DJ18"/>
    <mergeCell ref="BJ19:BO19"/>
    <mergeCell ref="DU18:DX18"/>
    <mergeCell ref="CI16:CL18"/>
    <mergeCell ref="CM16:CQ18"/>
    <mergeCell ref="CR16:CU18"/>
    <mergeCell ref="CV16:DG17"/>
    <mergeCell ref="DQ18:DR18"/>
    <mergeCell ref="DQ16:DX17"/>
    <mergeCell ref="CE20:CH20"/>
    <mergeCell ref="B26:H26"/>
    <mergeCell ref="DN20:DP20"/>
    <mergeCell ref="DQ20:DR20"/>
    <mergeCell ref="CR20:CU20"/>
    <mergeCell ref="AP21:AS21"/>
    <mergeCell ref="CI21:CL21"/>
    <mergeCell ref="AX20:BA20"/>
    <mergeCell ref="BP20:BS20"/>
    <mergeCell ref="BT20:BW20"/>
    <mergeCell ref="BZ20:CD20"/>
    <mergeCell ref="AH20:AK20"/>
    <mergeCell ref="AP20:AS20"/>
    <mergeCell ref="AT20:AW20"/>
    <mergeCell ref="BJ20:BL20"/>
    <mergeCell ref="BM20:BO20"/>
    <mergeCell ref="AL20:AO20"/>
    <mergeCell ref="BB20:BE20"/>
    <mergeCell ref="BF20:BI20"/>
    <mergeCell ref="AL21:AO21"/>
    <mergeCell ref="BV26:CO28"/>
    <mergeCell ref="AH21:AK21"/>
    <mergeCell ref="P33:R33"/>
    <mergeCell ref="B33:C33"/>
    <mergeCell ref="D33:E33"/>
    <mergeCell ref="F33:I33"/>
    <mergeCell ref="J33:L33"/>
    <mergeCell ref="B43:O43"/>
    <mergeCell ref="B48:H48"/>
    <mergeCell ref="I42:O42"/>
    <mergeCell ref="B46:H46"/>
    <mergeCell ref="M33:N33"/>
    <mergeCell ref="B49:H49"/>
    <mergeCell ref="I49:O49"/>
    <mergeCell ref="B50:H50"/>
    <mergeCell ref="I50:O50"/>
    <mergeCell ref="B35:H35"/>
    <mergeCell ref="B36:H38"/>
    <mergeCell ref="I36:O38"/>
    <mergeCell ref="B45:H45"/>
    <mergeCell ref="I45:O45"/>
    <mergeCell ref="B42:H42"/>
    <mergeCell ref="I46:O46"/>
    <mergeCell ref="B47:H47"/>
    <mergeCell ref="I47:O47"/>
    <mergeCell ref="B39:H39"/>
    <mergeCell ref="I39:O39"/>
    <mergeCell ref="B40:H40"/>
    <mergeCell ref="I40:O40"/>
    <mergeCell ref="B41:H41"/>
    <mergeCell ref="I41:O41"/>
    <mergeCell ref="I48:O48"/>
    <mergeCell ref="I21:M21"/>
    <mergeCell ref="R21:U21"/>
    <mergeCell ref="V21:Y21"/>
    <mergeCell ref="B28:C32"/>
    <mergeCell ref="B20:D20"/>
    <mergeCell ref="E20:H20"/>
    <mergeCell ref="I20:M20"/>
    <mergeCell ref="M28:N32"/>
    <mergeCell ref="O28:O32"/>
    <mergeCell ref="J28:L32"/>
    <mergeCell ref="F28:I32"/>
    <mergeCell ref="D28:E32"/>
    <mergeCell ref="AD27:AR27"/>
    <mergeCell ref="AD28:AK28"/>
    <mergeCell ref="AL28:AR28"/>
    <mergeCell ref="AD32:AF32"/>
    <mergeCell ref="AP32:AR32"/>
    <mergeCell ref="AM32:AO32"/>
    <mergeCell ref="AL29:AR29"/>
    <mergeCell ref="AD29:AK29"/>
    <mergeCell ref="B27:O27"/>
    <mergeCell ref="B19:D19"/>
    <mergeCell ref="E19:H19"/>
    <mergeCell ref="I19:M19"/>
    <mergeCell ref="N19:Q19"/>
    <mergeCell ref="R19:U19"/>
    <mergeCell ref="AD19:AG19"/>
    <mergeCell ref="V19:AC19"/>
    <mergeCell ref="AD20:AG20"/>
    <mergeCell ref="V20:Y20"/>
    <mergeCell ref="R20:U20"/>
    <mergeCell ref="N20:Q20"/>
    <mergeCell ref="Z20:AC20"/>
    <mergeCell ref="AD21:AG21"/>
    <mergeCell ref="AD33:AR33"/>
    <mergeCell ref="Z21:AC21"/>
    <mergeCell ref="DI26:DY26"/>
    <mergeCell ref="DR28:DY28"/>
    <mergeCell ref="DI28:DQ28"/>
    <mergeCell ref="DI27:DQ27"/>
    <mergeCell ref="DR27:DY27"/>
    <mergeCell ref="AJ32:AL32"/>
    <mergeCell ref="AG32:AI32"/>
    <mergeCell ref="CP26:CU28"/>
    <mergeCell ref="CP29:CU29"/>
    <mergeCell ref="CP30:CU30"/>
    <mergeCell ref="CP31:CU31"/>
    <mergeCell ref="CP32:CU32"/>
    <mergeCell ref="CP33:CU33"/>
    <mergeCell ref="CV21:DG21"/>
    <mergeCell ref="DH21:DP21"/>
  </mergeCells>
  <hyperlinks>
    <hyperlink ref="AD33" location="'Медали и награды'!A1" display="Примечание: см. &quot;медали и награды&quot;"/>
    <hyperlink ref="B43" location="'Перечень должностей'!A1" display="Примечание: см. &quot;Перечень должностей&quot;"/>
  </hyperlinks>
  <pageMargins left="0.7" right="0.7" top="0.75" bottom="0.75" header="0.3" footer="0.3"/>
  <pageSetup paperSize="9" scale="69" orientation="landscape" r:id="rId1"/>
  <legacyDrawing r:id="rId2"/>
  <picture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2"/>
  <sheetViews>
    <sheetView workbookViewId="0"/>
  </sheetViews>
  <sheetFormatPr defaultRowHeight="12.75" x14ac:dyDescent="0.2"/>
  <cols>
    <col min="1" max="1" width="64.85546875" customWidth="1"/>
    <col min="2" max="2" width="41.7109375" customWidth="1"/>
  </cols>
  <sheetData>
    <row r="2" spans="1:2" ht="13.5" thickBot="1" x14ac:dyDescent="0.25"/>
    <row r="3" spans="1:2" ht="32.25" thickBot="1" x14ac:dyDescent="0.25">
      <c r="A3" s="131" t="s">
        <v>232</v>
      </c>
      <c r="B3" s="132" t="s">
        <v>233</v>
      </c>
    </row>
    <row r="4" spans="1:2" ht="48" customHeight="1" thickBot="1" x14ac:dyDescent="0.25">
      <c r="A4" s="789" t="s">
        <v>234</v>
      </c>
      <c r="B4" s="790"/>
    </row>
    <row r="5" spans="1:2" ht="15.75" x14ac:dyDescent="0.2">
      <c r="A5" s="133" t="s">
        <v>235</v>
      </c>
      <c r="B5" s="134" t="s">
        <v>236</v>
      </c>
    </row>
    <row r="6" spans="1:2" ht="15.75" x14ac:dyDescent="0.2">
      <c r="A6" s="135" t="s">
        <v>237</v>
      </c>
      <c r="B6" s="136">
        <v>0.4</v>
      </c>
    </row>
    <row r="7" spans="1:2" ht="15.75" x14ac:dyDescent="0.2">
      <c r="A7" s="135" t="s">
        <v>238</v>
      </c>
      <c r="B7" s="136">
        <v>0.3</v>
      </c>
    </row>
    <row r="8" spans="1:2" ht="15.75" x14ac:dyDescent="0.2">
      <c r="A8" s="135" t="s">
        <v>239</v>
      </c>
      <c r="B8" s="136">
        <v>0.1</v>
      </c>
    </row>
    <row r="9" spans="1:2" ht="15.75" x14ac:dyDescent="0.2">
      <c r="A9" s="135" t="s">
        <v>240</v>
      </c>
      <c r="B9" s="136">
        <v>0.25</v>
      </c>
    </row>
    <row r="10" spans="1:2" ht="15.75" x14ac:dyDescent="0.2">
      <c r="A10" s="135" t="s">
        <v>241</v>
      </c>
      <c r="B10" s="136">
        <v>0.1</v>
      </c>
    </row>
    <row r="11" spans="1:2" ht="16.5" thickBot="1" x14ac:dyDescent="0.25">
      <c r="A11" s="159" t="s">
        <v>242</v>
      </c>
      <c r="B11" s="138">
        <v>0.25</v>
      </c>
    </row>
    <row r="12" spans="1:2" ht="15.75" x14ac:dyDescent="0.2">
      <c r="A12" s="161" t="s">
        <v>243</v>
      </c>
      <c r="B12" s="781">
        <v>0.05</v>
      </c>
    </row>
    <row r="13" spans="1:2" ht="16.5" thickBot="1" x14ac:dyDescent="0.25">
      <c r="A13" s="162" t="s">
        <v>244</v>
      </c>
      <c r="B13" s="782"/>
    </row>
    <row r="14" spans="1:2" ht="15.75" x14ac:dyDescent="0.2">
      <c r="A14" s="133" t="s">
        <v>245</v>
      </c>
      <c r="B14" s="134"/>
    </row>
    <row r="15" spans="1:2" ht="15.75" x14ac:dyDescent="0.2">
      <c r="A15" s="159" t="s">
        <v>246</v>
      </c>
      <c r="B15" s="136">
        <v>0.25</v>
      </c>
    </row>
    <row r="16" spans="1:2" ht="31.5" x14ac:dyDescent="0.2">
      <c r="A16" s="163" t="s">
        <v>247</v>
      </c>
      <c r="B16" s="786">
        <v>0.1</v>
      </c>
    </row>
    <row r="17" spans="1:2" ht="16.5" thickBot="1" x14ac:dyDescent="0.25">
      <c r="A17" s="160" t="s">
        <v>248</v>
      </c>
      <c r="B17" s="785"/>
    </row>
    <row r="18" spans="1:2" ht="31.5" customHeight="1" x14ac:dyDescent="0.2">
      <c r="A18" s="787" t="s">
        <v>249</v>
      </c>
      <c r="B18" s="788"/>
    </row>
    <row r="19" spans="1:2" ht="15.75" x14ac:dyDescent="0.2">
      <c r="A19" s="135" t="s">
        <v>250</v>
      </c>
      <c r="B19" s="136" t="s">
        <v>236</v>
      </c>
    </row>
    <row r="20" spans="1:2" ht="15.75" x14ac:dyDescent="0.2">
      <c r="A20" s="135" t="s">
        <v>251</v>
      </c>
      <c r="B20" s="136">
        <v>0.25</v>
      </c>
    </row>
    <row r="21" spans="1:2" x14ac:dyDescent="0.2">
      <c r="A21" s="780" t="s">
        <v>252</v>
      </c>
      <c r="B21" s="783">
        <v>0.05</v>
      </c>
    </row>
    <row r="22" spans="1:2" ht="21" customHeight="1" x14ac:dyDescent="0.2">
      <c r="A22" s="780"/>
      <c r="B22" s="784"/>
    </row>
    <row r="23" spans="1:2" x14ac:dyDescent="0.2">
      <c r="A23" s="780" t="s">
        <v>253</v>
      </c>
      <c r="B23" s="783">
        <v>0.05</v>
      </c>
    </row>
    <row r="24" spans="1:2" x14ac:dyDescent="0.2">
      <c r="A24" s="780"/>
      <c r="B24" s="784"/>
    </row>
    <row r="25" spans="1:2" x14ac:dyDescent="0.2">
      <c r="A25" s="780" t="s">
        <v>254</v>
      </c>
      <c r="B25" s="783">
        <v>0.05</v>
      </c>
    </row>
    <row r="26" spans="1:2" ht="13.5" thickBot="1" x14ac:dyDescent="0.25">
      <c r="A26" s="791"/>
      <c r="B26" s="785"/>
    </row>
    <row r="27" spans="1:2" ht="31.5" customHeight="1" x14ac:dyDescent="0.2">
      <c r="A27" s="787" t="s">
        <v>255</v>
      </c>
      <c r="B27" s="788"/>
    </row>
    <row r="28" spans="1:2" ht="15.75" x14ac:dyDescent="0.2">
      <c r="A28" s="135" t="s">
        <v>256</v>
      </c>
      <c r="B28" s="136">
        <v>0.2</v>
      </c>
    </row>
    <row r="29" spans="1:2" x14ac:dyDescent="0.2">
      <c r="A29" s="780" t="s">
        <v>257</v>
      </c>
      <c r="B29" s="783" t="s">
        <v>258</v>
      </c>
    </row>
    <row r="30" spans="1:2" ht="17.25" customHeight="1" x14ac:dyDescent="0.2">
      <c r="A30" s="780"/>
      <c r="B30" s="784"/>
    </row>
    <row r="31" spans="1:2" ht="15.75" x14ac:dyDescent="0.2">
      <c r="A31" s="135" t="s">
        <v>259</v>
      </c>
      <c r="B31" s="136">
        <v>0.05</v>
      </c>
    </row>
    <row r="32" spans="1:2" ht="48" thickBot="1" x14ac:dyDescent="0.25">
      <c r="A32" s="137" t="s">
        <v>260</v>
      </c>
      <c r="B32" s="138" t="s">
        <v>261</v>
      </c>
    </row>
  </sheetData>
  <mergeCells count="13">
    <mergeCell ref="A4:B4"/>
    <mergeCell ref="A21:A22"/>
    <mergeCell ref="A23:A24"/>
    <mergeCell ref="A25:A26"/>
    <mergeCell ref="A29:A30"/>
    <mergeCell ref="B12:B13"/>
    <mergeCell ref="B21:B22"/>
    <mergeCell ref="B25:B26"/>
    <mergeCell ref="B23:B24"/>
    <mergeCell ref="B29:B30"/>
    <mergeCell ref="B16:B17"/>
    <mergeCell ref="A27:B27"/>
    <mergeCell ref="A18:B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E49"/>
  <sheetViews>
    <sheetView showGridLines="0" topLeftCell="BI8" zoomScaleNormal="100" zoomScaleSheetLayoutView="100" workbookViewId="0">
      <pane ySplit="14" topLeftCell="A22" activePane="bottomLeft" state="frozen"/>
      <selection activeCell="A8" sqref="A8"/>
      <selection pane="bottomLeft" activeCell="EA20" sqref="EA20:EE20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2.42578125" style="2" customWidth="1"/>
    <col min="13" max="13" width="4.85546875" style="2" customWidth="1"/>
    <col min="14" max="14" width="1.42578125" style="2" customWidth="1"/>
    <col min="15" max="15" width="1.7109375" style="2" customWidth="1"/>
    <col min="16" max="37" width="2.42578125" style="2"/>
    <col min="3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103" width="2.42578125" style="2"/>
    <col min="104" max="104" width="9.28515625" style="2" hidden="1" customWidth="1"/>
    <col min="105" max="106" width="7.85546875" style="2" hidden="1" customWidth="1"/>
    <col min="107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4" width="5.140625" style="2" hidden="1" customWidth="1"/>
    <col min="125" max="128" width="2.42578125" style="2"/>
    <col min="129" max="129" width="6.7109375" style="2" customWidth="1"/>
    <col min="130" max="130" width="8" style="2" customWidth="1"/>
    <col min="131" max="134" width="2.42578125" style="2"/>
    <col min="135" max="135" width="4" style="2" customWidth="1"/>
    <col min="136" max="16384" width="2.42578125" style="2"/>
  </cols>
  <sheetData>
    <row r="1" spans="2:135" hidden="1" x14ac:dyDescent="0.3"/>
    <row r="2" spans="2:135" s="50" customFormat="1" ht="20.25" hidden="1" x14ac:dyDescent="0.3">
      <c r="B2" s="50" t="s">
        <v>0</v>
      </c>
    </row>
    <row r="3" spans="2:135" hidden="1" x14ac:dyDescent="0.3"/>
    <row r="4" spans="2:135" hidden="1" x14ac:dyDescent="0.3">
      <c r="B4" s="2" t="s">
        <v>1</v>
      </c>
      <c r="C4" s="2" t="s">
        <v>2</v>
      </c>
    </row>
    <row r="5" spans="2:135" hidden="1" x14ac:dyDescent="0.3">
      <c r="B5" s="2" t="s">
        <v>3</v>
      </c>
      <c r="C5" s="2" t="s">
        <v>4</v>
      </c>
    </row>
    <row r="6" spans="2:135" hidden="1" x14ac:dyDescent="0.3">
      <c r="B6" s="2" t="s">
        <v>5</v>
      </c>
      <c r="C6" s="2" t="s">
        <v>6</v>
      </c>
    </row>
    <row r="7" spans="2:135" hidden="1" x14ac:dyDescent="0.3">
      <c r="CF7" s="3"/>
      <c r="CG7" s="3"/>
      <c r="CH7" s="3"/>
      <c r="CI7" s="3"/>
      <c r="CJ7" s="3"/>
      <c r="CK7" s="3"/>
      <c r="CL7" s="3"/>
      <c r="CM7" s="3"/>
    </row>
    <row r="8" spans="2:135" s="4" customFormat="1" ht="20.25" x14ac:dyDescent="0.3">
      <c r="B8" s="4" t="s">
        <v>267</v>
      </c>
      <c r="CF8" s="5"/>
      <c r="CG8" s="5"/>
      <c r="CH8" s="5"/>
      <c r="CI8" s="5"/>
      <c r="CJ8" s="5"/>
      <c r="CK8" s="5"/>
      <c r="CL8" s="5"/>
      <c r="CM8" s="5"/>
    </row>
    <row r="9" spans="2:135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5" s="51" customFormat="1" ht="20.25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5" s="53" customFormat="1" ht="12.75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5" s="53" customFormat="1" ht="12.75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5" s="1" customFormat="1" ht="21" thickBot="1" x14ac:dyDescent="0.35">
      <c r="B13" s="444" t="s">
        <v>11</v>
      </c>
      <c r="C13" s="444"/>
      <c r="D13" s="444"/>
      <c r="E13" s="444"/>
      <c r="F13" s="444"/>
      <c r="G13" s="444"/>
      <c r="H13" s="444"/>
      <c r="CG13" s="9"/>
      <c r="CH13" s="9"/>
      <c r="CI13" s="9"/>
      <c r="CJ13" s="9"/>
      <c r="CK13" s="9"/>
      <c r="CL13" s="9"/>
      <c r="CM13" s="9"/>
    </row>
    <row r="14" spans="2:135" s="10" customFormat="1" ht="19.5" customHeight="1" thickBot="1" x14ac:dyDescent="0.25">
      <c r="B14" s="445" t="s">
        <v>12</v>
      </c>
      <c r="C14" s="446"/>
      <c r="D14" s="446"/>
      <c r="E14" s="446"/>
      <c r="F14" s="446"/>
      <c r="G14" s="446"/>
      <c r="H14" s="446"/>
      <c r="I14" s="446"/>
      <c r="J14" s="446"/>
      <c r="K14" s="446"/>
      <c r="L14" s="446"/>
      <c r="M14" s="446"/>
      <c r="N14" s="446"/>
      <c r="O14" s="446"/>
      <c r="P14" s="446"/>
      <c r="Q14" s="446"/>
      <c r="R14" s="446"/>
      <c r="S14" s="446"/>
      <c r="T14" s="446"/>
      <c r="U14" s="446"/>
      <c r="V14" s="446"/>
      <c r="W14" s="446"/>
      <c r="X14" s="446"/>
      <c r="Y14" s="446"/>
      <c r="Z14" s="446"/>
      <c r="AA14" s="446"/>
      <c r="AB14" s="446"/>
      <c r="AC14" s="446"/>
      <c r="AD14" s="446"/>
      <c r="AE14" s="446"/>
      <c r="AF14" s="446"/>
      <c r="AG14" s="446"/>
      <c r="AH14" s="446"/>
      <c r="AI14" s="446"/>
      <c r="AJ14" s="446"/>
      <c r="AK14" s="446"/>
      <c r="AL14" s="446"/>
      <c r="AM14" s="446"/>
      <c r="AN14" s="446"/>
      <c r="AO14" s="446"/>
      <c r="AP14" s="446"/>
      <c r="AQ14" s="446"/>
      <c r="AR14" s="446"/>
      <c r="AS14" s="446"/>
      <c r="AT14" s="446"/>
      <c r="AU14" s="446"/>
      <c r="AV14" s="446"/>
      <c r="AW14" s="446"/>
      <c r="AX14" s="446"/>
      <c r="AY14" s="446"/>
      <c r="AZ14" s="446"/>
      <c r="BA14" s="446"/>
      <c r="BB14" s="446"/>
      <c r="BC14" s="446"/>
      <c r="BD14" s="446"/>
      <c r="BE14" s="446"/>
      <c r="BF14" s="446"/>
      <c r="BG14" s="446"/>
      <c r="BH14" s="446"/>
      <c r="BI14" s="446"/>
      <c r="BJ14" s="446"/>
      <c r="BK14" s="446"/>
      <c r="BL14" s="446"/>
      <c r="BM14" s="446"/>
      <c r="BN14" s="446"/>
      <c r="BO14" s="446"/>
      <c r="BP14" s="446"/>
      <c r="BQ14" s="446"/>
      <c r="BR14" s="446"/>
      <c r="BS14" s="447"/>
      <c r="BT14" s="448" t="s">
        <v>13</v>
      </c>
      <c r="BU14" s="449"/>
      <c r="BV14" s="449"/>
      <c r="BW14" s="449"/>
      <c r="BX14" s="449"/>
      <c r="BY14" s="449"/>
      <c r="BZ14" s="449"/>
      <c r="CA14" s="449"/>
      <c r="CB14" s="449"/>
      <c r="CC14" s="449"/>
      <c r="CD14" s="449"/>
      <c r="CE14" s="449"/>
      <c r="CF14" s="449"/>
      <c r="CG14" s="449"/>
      <c r="CH14" s="449"/>
      <c r="CI14" s="449"/>
      <c r="CJ14" s="449"/>
      <c r="CK14" s="449"/>
      <c r="CL14" s="449"/>
      <c r="CM14" s="449"/>
      <c r="CN14" s="449"/>
      <c r="CO14" s="449"/>
      <c r="CP14" s="449"/>
      <c r="CQ14" s="449"/>
      <c r="CR14" s="449"/>
      <c r="CS14" s="449"/>
      <c r="CT14" s="449"/>
      <c r="CU14" s="450"/>
      <c r="CV14" s="589" t="s">
        <v>14</v>
      </c>
      <c r="CW14" s="590"/>
      <c r="CX14" s="590"/>
      <c r="CY14" s="590"/>
      <c r="CZ14" s="590"/>
      <c r="DA14" s="590"/>
      <c r="DB14" s="590"/>
      <c r="DC14" s="590"/>
      <c r="DD14" s="590"/>
      <c r="DE14" s="590"/>
      <c r="DF14" s="590"/>
      <c r="DG14" s="590"/>
      <c r="DH14" s="590"/>
      <c r="DI14" s="590"/>
      <c r="DJ14" s="590"/>
      <c r="DK14" s="590"/>
      <c r="DL14" s="590"/>
      <c r="DM14" s="590"/>
      <c r="DN14" s="590"/>
      <c r="DO14" s="590"/>
      <c r="DP14" s="590"/>
      <c r="DQ14" s="590"/>
      <c r="DR14" s="590"/>
      <c r="DS14" s="590"/>
      <c r="DT14" s="590"/>
      <c r="DU14" s="590"/>
      <c r="DV14" s="590"/>
      <c r="DW14" s="590"/>
      <c r="DX14" s="590"/>
      <c r="DY14" s="480" t="s">
        <v>276</v>
      </c>
      <c r="DZ14" s="481"/>
      <c r="EA14" s="360" t="s">
        <v>15</v>
      </c>
      <c r="EB14" s="360"/>
      <c r="EC14" s="360"/>
      <c r="ED14" s="360"/>
      <c r="EE14" s="361"/>
    </row>
    <row r="15" spans="2:135" s="13" customFormat="1" ht="15" customHeight="1" thickBot="1" x14ac:dyDescent="0.25">
      <c r="B15" s="593" t="s">
        <v>16</v>
      </c>
      <c r="C15" s="594"/>
      <c r="D15" s="594"/>
      <c r="E15" s="594"/>
      <c r="F15" s="594"/>
      <c r="G15" s="594"/>
      <c r="H15" s="594"/>
      <c r="I15" s="594"/>
      <c r="J15" s="594"/>
      <c r="K15" s="594"/>
      <c r="L15" s="594"/>
      <c r="M15" s="594"/>
      <c r="N15" s="594"/>
      <c r="O15" s="594"/>
      <c r="P15" s="594"/>
      <c r="Q15" s="595"/>
      <c r="R15" s="593" t="s">
        <v>17</v>
      </c>
      <c r="S15" s="594"/>
      <c r="T15" s="594"/>
      <c r="U15" s="594"/>
      <c r="V15" s="594"/>
      <c r="W15" s="594"/>
      <c r="X15" s="594"/>
      <c r="Y15" s="594"/>
      <c r="Z15" s="594"/>
      <c r="AA15" s="594"/>
      <c r="AB15" s="594"/>
      <c r="AC15" s="594"/>
      <c r="AD15" s="594"/>
      <c r="AE15" s="594"/>
      <c r="AF15" s="594"/>
      <c r="AG15" s="594"/>
      <c r="AH15" s="594"/>
      <c r="AI15" s="594"/>
      <c r="AJ15" s="594"/>
      <c r="AK15" s="594"/>
      <c r="AL15" s="594"/>
      <c r="AM15" s="594"/>
      <c r="AN15" s="594"/>
      <c r="AO15" s="594"/>
      <c r="AP15" s="594"/>
      <c r="AQ15" s="594"/>
      <c r="AR15" s="594"/>
      <c r="AS15" s="594"/>
      <c r="AT15" s="594"/>
      <c r="AU15" s="594"/>
      <c r="AV15" s="594"/>
      <c r="AW15" s="594"/>
      <c r="AX15" s="11"/>
      <c r="AY15" s="11"/>
      <c r="AZ15" s="11"/>
      <c r="BA15" s="11"/>
      <c r="BB15" s="12"/>
      <c r="BC15" s="12"/>
      <c r="BD15" s="12"/>
      <c r="BE15" s="12"/>
      <c r="BF15" s="12"/>
      <c r="BG15" s="12"/>
      <c r="BH15" s="12"/>
      <c r="BI15" s="12"/>
      <c r="BJ15" s="387" t="s">
        <v>18</v>
      </c>
      <c r="BK15" s="388"/>
      <c r="BL15" s="388"/>
      <c r="BM15" s="388"/>
      <c r="BN15" s="388"/>
      <c r="BO15" s="388"/>
      <c r="BP15" s="387" t="s">
        <v>19</v>
      </c>
      <c r="BQ15" s="388"/>
      <c r="BR15" s="388"/>
      <c r="BS15" s="389"/>
      <c r="BT15" s="368" t="s">
        <v>20</v>
      </c>
      <c r="BU15" s="369"/>
      <c r="BV15" s="369"/>
      <c r="BW15" s="369"/>
      <c r="BX15" s="369"/>
      <c r="BY15" s="369"/>
      <c r="BZ15" s="369"/>
      <c r="CA15" s="369"/>
      <c r="CB15" s="369"/>
      <c r="CC15" s="369"/>
      <c r="CD15" s="369"/>
      <c r="CE15" s="369"/>
      <c r="CF15" s="369"/>
      <c r="CG15" s="369"/>
      <c r="CH15" s="370"/>
      <c r="CI15" s="368" t="s">
        <v>21</v>
      </c>
      <c r="CJ15" s="369"/>
      <c r="CK15" s="369"/>
      <c r="CL15" s="369"/>
      <c r="CM15" s="369"/>
      <c r="CN15" s="369"/>
      <c r="CO15" s="369"/>
      <c r="CP15" s="369"/>
      <c r="CQ15" s="369"/>
      <c r="CR15" s="369"/>
      <c r="CS15" s="369"/>
      <c r="CT15" s="369"/>
      <c r="CU15" s="370"/>
      <c r="CV15" s="591"/>
      <c r="CW15" s="592"/>
      <c r="CX15" s="592"/>
      <c r="CY15" s="592"/>
      <c r="CZ15" s="592"/>
      <c r="DA15" s="592"/>
      <c r="DB15" s="592"/>
      <c r="DC15" s="592"/>
      <c r="DD15" s="592"/>
      <c r="DE15" s="592"/>
      <c r="DF15" s="592"/>
      <c r="DG15" s="592"/>
      <c r="DH15" s="592"/>
      <c r="DI15" s="592"/>
      <c r="DJ15" s="592"/>
      <c r="DK15" s="592"/>
      <c r="DL15" s="592"/>
      <c r="DM15" s="592"/>
      <c r="DN15" s="592"/>
      <c r="DO15" s="592"/>
      <c r="DP15" s="592"/>
      <c r="DQ15" s="592"/>
      <c r="DR15" s="592"/>
      <c r="DS15" s="592"/>
      <c r="DT15" s="592"/>
      <c r="DU15" s="592"/>
      <c r="DV15" s="592"/>
      <c r="DW15" s="592"/>
      <c r="DX15" s="592"/>
      <c r="DY15" s="482"/>
      <c r="DZ15" s="483"/>
      <c r="EA15" s="363"/>
      <c r="EB15" s="363"/>
      <c r="EC15" s="363"/>
      <c r="ED15" s="363"/>
      <c r="EE15" s="364"/>
    </row>
    <row r="16" spans="2:135" s="15" customFormat="1" ht="14.25" customHeight="1" x14ac:dyDescent="0.2">
      <c r="B16" s="387" t="s">
        <v>22</v>
      </c>
      <c r="C16" s="388"/>
      <c r="D16" s="459"/>
      <c r="E16" s="458" t="s">
        <v>155</v>
      </c>
      <c r="F16" s="388"/>
      <c r="G16" s="388"/>
      <c r="H16" s="388"/>
      <c r="I16" s="458" t="s">
        <v>159</v>
      </c>
      <c r="J16" s="388"/>
      <c r="K16" s="388"/>
      <c r="L16" s="388"/>
      <c r="M16" s="388"/>
      <c r="N16" s="458" t="s">
        <v>24</v>
      </c>
      <c r="O16" s="388"/>
      <c r="P16" s="388"/>
      <c r="Q16" s="388"/>
      <c r="R16" s="596" t="s">
        <v>25</v>
      </c>
      <c r="S16" s="597"/>
      <c r="T16" s="597"/>
      <c r="U16" s="597"/>
      <c r="V16" s="597" t="s">
        <v>132</v>
      </c>
      <c r="W16" s="597"/>
      <c r="X16" s="597"/>
      <c r="Y16" s="597"/>
      <c r="Z16" s="597" t="s">
        <v>133</v>
      </c>
      <c r="AA16" s="597"/>
      <c r="AB16" s="597"/>
      <c r="AC16" s="597"/>
      <c r="AD16" s="597" t="s">
        <v>26</v>
      </c>
      <c r="AE16" s="597"/>
      <c r="AF16" s="597"/>
      <c r="AG16" s="597"/>
      <c r="AH16" s="597" t="s">
        <v>27</v>
      </c>
      <c r="AI16" s="597"/>
      <c r="AJ16" s="597"/>
      <c r="AK16" s="597"/>
      <c r="AL16" s="597" t="s">
        <v>28</v>
      </c>
      <c r="AM16" s="597"/>
      <c r="AN16" s="597"/>
      <c r="AO16" s="597"/>
      <c r="AP16" s="597" t="s">
        <v>29</v>
      </c>
      <c r="AQ16" s="597"/>
      <c r="AR16" s="597"/>
      <c r="AS16" s="597"/>
      <c r="AT16" s="597" t="s">
        <v>30</v>
      </c>
      <c r="AU16" s="597"/>
      <c r="AV16" s="597"/>
      <c r="AW16" s="460"/>
      <c r="AX16" s="384" t="s">
        <v>122</v>
      </c>
      <c r="AY16" s="385"/>
      <c r="AZ16" s="385"/>
      <c r="BA16" s="386"/>
      <c r="BB16" s="385" t="s">
        <v>134</v>
      </c>
      <c r="BC16" s="385"/>
      <c r="BD16" s="385"/>
      <c r="BE16" s="385"/>
      <c r="BF16" s="456" t="s">
        <v>123</v>
      </c>
      <c r="BG16" s="385"/>
      <c r="BH16" s="385"/>
      <c r="BI16" s="386"/>
      <c r="BJ16" s="387"/>
      <c r="BK16" s="388"/>
      <c r="BL16" s="388"/>
      <c r="BM16" s="388"/>
      <c r="BN16" s="388"/>
      <c r="BO16" s="388"/>
      <c r="BP16" s="387"/>
      <c r="BQ16" s="388"/>
      <c r="BR16" s="388"/>
      <c r="BS16" s="389"/>
      <c r="BT16" s="455" t="s">
        <v>31</v>
      </c>
      <c r="BU16" s="442"/>
      <c r="BV16" s="442"/>
      <c r="BW16" s="443"/>
      <c r="BX16" s="14"/>
      <c r="BY16" s="14"/>
      <c r="BZ16" s="441" t="s">
        <v>32</v>
      </c>
      <c r="CA16" s="442"/>
      <c r="CB16" s="442"/>
      <c r="CC16" s="442"/>
      <c r="CD16" s="443"/>
      <c r="CE16" s="441" t="s">
        <v>33</v>
      </c>
      <c r="CF16" s="442"/>
      <c r="CG16" s="442"/>
      <c r="CH16" s="454"/>
      <c r="CI16" s="400" t="s">
        <v>34</v>
      </c>
      <c r="CJ16" s="401"/>
      <c r="CK16" s="401"/>
      <c r="CL16" s="402"/>
      <c r="CM16" s="406" t="s">
        <v>32</v>
      </c>
      <c r="CN16" s="401"/>
      <c r="CO16" s="401"/>
      <c r="CP16" s="401"/>
      <c r="CQ16" s="402"/>
      <c r="CR16" s="406" t="s">
        <v>35</v>
      </c>
      <c r="CS16" s="401"/>
      <c r="CT16" s="401"/>
      <c r="CU16" s="401"/>
      <c r="CV16" s="410" t="s">
        <v>36</v>
      </c>
      <c r="CW16" s="379"/>
      <c r="CX16" s="379"/>
      <c r="CY16" s="379"/>
      <c r="CZ16" s="379"/>
      <c r="DA16" s="379"/>
      <c r="DB16" s="379"/>
      <c r="DC16" s="379"/>
      <c r="DD16" s="379"/>
      <c r="DE16" s="379"/>
      <c r="DF16" s="379"/>
      <c r="DG16" s="380"/>
      <c r="DH16" s="379" t="s">
        <v>37</v>
      </c>
      <c r="DI16" s="379"/>
      <c r="DJ16" s="379"/>
      <c r="DK16" s="379"/>
      <c r="DL16" s="379"/>
      <c r="DM16" s="379"/>
      <c r="DN16" s="379"/>
      <c r="DO16" s="379"/>
      <c r="DP16" s="380"/>
      <c r="DQ16" s="410" t="s">
        <v>38</v>
      </c>
      <c r="DR16" s="379"/>
      <c r="DS16" s="379"/>
      <c r="DT16" s="379"/>
      <c r="DU16" s="379"/>
      <c r="DV16" s="379"/>
      <c r="DW16" s="379"/>
      <c r="DX16" s="379"/>
      <c r="DY16" s="482"/>
      <c r="DZ16" s="483"/>
      <c r="EA16" s="363"/>
      <c r="EB16" s="363"/>
      <c r="EC16" s="363"/>
      <c r="ED16" s="363"/>
      <c r="EE16" s="364"/>
    </row>
    <row r="17" spans="2:135" s="13" customFormat="1" ht="23.25" customHeight="1" thickBot="1" x14ac:dyDescent="0.25">
      <c r="B17" s="387"/>
      <c r="C17" s="388"/>
      <c r="D17" s="459"/>
      <c r="E17" s="458"/>
      <c r="F17" s="388"/>
      <c r="G17" s="388"/>
      <c r="H17" s="388"/>
      <c r="I17" s="458"/>
      <c r="J17" s="388"/>
      <c r="K17" s="388"/>
      <c r="L17" s="388"/>
      <c r="M17" s="388"/>
      <c r="N17" s="458"/>
      <c r="O17" s="388"/>
      <c r="P17" s="388"/>
      <c r="Q17" s="388"/>
      <c r="R17" s="598"/>
      <c r="S17" s="599"/>
      <c r="T17" s="599"/>
      <c r="U17" s="599"/>
      <c r="V17" s="599"/>
      <c r="W17" s="599"/>
      <c r="X17" s="599"/>
      <c r="Y17" s="599"/>
      <c r="Z17" s="599"/>
      <c r="AA17" s="599"/>
      <c r="AB17" s="599"/>
      <c r="AC17" s="599"/>
      <c r="AD17" s="599"/>
      <c r="AE17" s="599"/>
      <c r="AF17" s="599"/>
      <c r="AG17" s="599"/>
      <c r="AH17" s="599"/>
      <c r="AI17" s="599"/>
      <c r="AJ17" s="599"/>
      <c r="AK17" s="599"/>
      <c r="AL17" s="599"/>
      <c r="AM17" s="599"/>
      <c r="AN17" s="599"/>
      <c r="AO17" s="599"/>
      <c r="AP17" s="599"/>
      <c r="AQ17" s="599"/>
      <c r="AR17" s="599"/>
      <c r="AS17" s="599"/>
      <c r="AT17" s="599"/>
      <c r="AU17" s="599"/>
      <c r="AV17" s="599"/>
      <c r="AW17" s="600"/>
      <c r="AX17" s="387"/>
      <c r="AY17" s="388"/>
      <c r="AZ17" s="388"/>
      <c r="BA17" s="389"/>
      <c r="BB17" s="388"/>
      <c r="BC17" s="388"/>
      <c r="BD17" s="388"/>
      <c r="BE17" s="388"/>
      <c r="BF17" s="458"/>
      <c r="BG17" s="388"/>
      <c r="BH17" s="388"/>
      <c r="BI17" s="389"/>
      <c r="BJ17" s="390"/>
      <c r="BK17" s="391"/>
      <c r="BL17" s="391"/>
      <c r="BM17" s="391"/>
      <c r="BN17" s="391"/>
      <c r="BO17" s="391"/>
      <c r="BP17" s="387"/>
      <c r="BQ17" s="388"/>
      <c r="BR17" s="388"/>
      <c r="BS17" s="389"/>
      <c r="BT17" s="400"/>
      <c r="BU17" s="401"/>
      <c r="BV17" s="401"/>
      <c r="BW17" s="402"/>
      <c r="BX17" s="16"/>
      <c r="BY17" s="16"/>
      <c r="BZ17" s="406"/>
      <c r="CA17" s="401"/>
      <c r="CB17" s="401"/>
      <c r="CC17" s="401"/>
      <c r="CD17" s="402"/>
      <c r="CE17" s="406"/>
      <c r="CF17" s="401"/>
      <c r="CG17" s="401"/>
      <c r="CH17" s="408"/>
      <c r="CI17" s="400"/>
      <c r="CJ17" s="401"/>
      <c r="CK17" s="401"/>
      <c r="CL17" s="402"/>
      <c r="CM17" s="406"/>
      <c r="CN17" s="401"/>
      <c r="CO17" s="401"/>
      <c r="CP17" s="401"/>
      <c r="CQ17" s="402"/>
      <c r="CR17" s="406"/>
      <c r="CS17" s="401"/>
      <c r="CT17" s="401"/>
      <c r="CU17" s="401"/>
      <c r="CV17" s="411"/>
      <c r="CW17" s="382"/>
      <c r="CX17" s="382"/>
      <c r="CY17" s="382"/>
      <c r="CZ17" s="382"/>
      <c r="DA17" s="382"/>
      <c r="DB17" s="382"/>
      <c r="DC17" s="382"/>
      <c r="DD17" s="382"/>
      <c r="DE17" s="382"/>
      <c r="DF17" s="382"/>
      <c r="DG17" s="412"/>
      <c r="DH17" s="381"/>
      <c r="DI17" s="381"/>
      <c r="DJ17" s="381"/>
      <c r="DK17" s="381"/>
      <c r="DL17" s="382"/>
      <c r="DM17" s="382"/>
      <c r="DN17" s="381"/>
      <c r="DO17" s="381"/>
      <c r="DP17" s="383"/>
      <c r="DQ17" s="414"/>
      <c r="DR17" s="381"/>
      <c r="DS17" s="381"/>
      <c r="DT17" s="381"/>
      <c r="DU17" s="381"/>
      <c r="DV17" s="381"/>
      <c r="DW17" s="381"/>
      <c r="DX17" s="381"/>
      <c r="DY17" s="482"/>
      <c r="DZ17" s="483"/>
      <c r="EA17" s="363"/>
      <c r="EB17" s="363"/>
      <c r="EC17" s="363"/>
      <c r="ED17" s="363"/>
      <c r="EE17" s="364"/>
    </row>
    <row r="18" spans="2:135" s="13" customFormat="1" ht="57.75" customHeight="1" thickBot="1" x14ac:dyDescent="0.25">
      <c r="B18" s="438"/>
      <c r="C18" s="439"/>
      <c r="D18" s="461"/>
      <c r="E18" s="460"/>
      <c r="F18" s="439"/>
      <c r="G18" s="439"/>
      <c r="H18" s="439"/>
      <c r="I18" s="460"/>
      <c r="J18" s="439"/>
      <c r="K18" s="439"/>
      <c r="L18" s="439"/>
      <c r="M18" s="439"/>
      <c r="N18" s="460"/>
      <c r="O18" s="439"/>
      <c r="P18" s="439"/>
      <c r="Q18" s="439"/>
      <c r="R18" s="598"/>
      <c r="S18" s="599"/>
      <c r="T18" s="599"/>
      <c r="U18" s="599"/>
      <c r="V18" s="599"/>
      <c r="W18" s="599"/>
      <c r="X18" s="599"/>
      <c r="Y18" s="599"/>
      <c r="Z18" s="599"/>
      <c r="AA18" s="599"/>
      <c r="AB18" s="599"/>
      <c r="AC18" s="599"/>
      <c r="AD18" s="599"/>
      <c r="AE18" s="599"/>
      <c r="AF18" s="599"/>
      <c r="AG18" s="599"/>
      <c r="AH18" s="599"/>
      <c r="AI18" s="599"/>
      <c r="AJ18" s="599"/>
      <c r="AK18" s="599"/>
      <c r="AL18" s="599"/>
      <c r="AM18" s="599"/>
      <c r="AN18" s="599"/>
      <c r="AO18" s="599"/>
      <c r="AP18" s="599"/>
      <c r="AQ18" s="599"/>
      <c r="AR18" s="599"/>
      <c r="AS18" s="599"/>
      <c r="AT18" s="599"/>
      <c r="AU18" s="599"/>
      <c r="AV18" s="599"/>
      <c r="AW18" s="600"/>
      <c r="AX18" s="438"/>
      <c r="AY18" s="439"/>
      <c r="AZ18" s="439"/>
      <c r="BA18" s="440"/>
      <c r="BB18" s="439"/>
      <c r="BC18" s="439"/>
      <c r="BD18" s="439"/>
      <c r="BE18" s="439"/>
      <c r="BF18" s="460"/>
      <c r="BG18" s="439"/>
      <c r="BH18" s="439"/>
      <c r="BI18" s="440"/>
      <c r="BJ18" s="577" t="s">
        <v>39</v>
      </c>
      <c r="BK18" s="578"/>
      <c r="BL18" s="578"/>
      <c r="BM18" s="578" t="s">
        <v>40</v>
      </c>
      <c r="BN18" s="578"/>
      <c r="BO18" s="579"/>
      <c r="BP18" s="438"/>
      <c r="BQ18" s="439"/>
      <c r="BR18" s="439"/>
      <c r="BS18" s="440"/>
      <c r="BT18" s="403"/>
      <c r="BU18" s="404"/>
      <c r="BV18" s="404"/>
      <c r="BW18" s="405"/>
      <c r="BX18" s="17"/>
      <c r="BY18" s="17"/>
      <c r="BZ18" s="407"/>
      <c r="CA18" s="404"/>
      <c r="CB18" s="404"/>
      <c r="CC18" s="404"/>
      <c r="CD18" s="405"/>
      <c r="CE18" s="407"/>
      <c r="CF18" s="404"/>
      <c r="CG18" s="404"/>
      <c r="CH18" s="409"/>
      <c r="CI18" s="403"/>
      <c r="CJ18" s="404"/>
      <c r="CK18" s="404"/>
      <c r="CL18" s="405"/>
      <c r="CM18" s="407"/>
      <c r="CN18" s="404"/>
      <c r="CO18" s="404"/>
      <c r="CP18" s="404"/>
      <c r="CQ18" s="405"/>
      <c r="CR18" s="407"/>
      <c r="CS18" s="404"/>
      <c r="CT18" s="404"/>
      <c r="CU18" s="404"/>
      <c r="CV18" s="580" t="s">
        <v>32</v>
      </c>
      <c r="CW18" s="581"/>
      <c r="CX18" s="581"/>
      <c r="CY18" s="581"/>
      <c r="CZ18" s="156"/>
      <c r="DA18" s="581" t="s">
        <v>41</v>
      </c>
      <c r="DB18" s="581"/>
      <c r="DC18" s="582"/>
      <c r="DD18" s="582"/>
      <c r="DE18" s="582"/>
      <c r="DF18" s="582"/>
      <c r="DG18" s="583"/>
      <c r="DH18" s="584" t="s">
        <v>42</v>
      </c>
      <c r="DI18" s="584"/>
      <c r="DJ18" s="585"/>
      <c r="DK18" s="157"/>
      <c r="DL18" s="586" t="s">
        <v>154</v>
      </c>
      <c r="DM18" s="586"/>
      <c r="DN18" s="584" t="s">
        <v>43</v>
      </c>
      <c r="DO18" s="584"/>
      <c r="DP18" s="587"/>
      <c r="DQ18" s="588" t="s">
        <v>44</v>
      </c>
      <c r="DR18" s="586"/>
      <c r="DS18" s="157"/>
      <c r="DT18" s="157"/>
      <c r="DU18" s="584" t="s">
        <v>45</v>
      </c>
      <c r="DV18" s="584"/>
      <c r="DW18" s="584"/>
      <c r="DX18" s="584"/>
      <c r="DY18" s="484"/>
      <c r="DZ18" s="485"/>
      <c r="EA18" s="366"/>
      <c r="EB18" s="366"/>
      <c r="EC18" s="366"/>
      <c r="ED18" s="366"/>
      <c r="EE18" s="367"/>
    </row>
    <row r="19" spans="2:135" s="13" customFormat="1" ht="12.75" customHeight="1" x14ac:dyDescent="0.2">
      <c r="B19" s="572">
        <v>1</v>
      </c>
      <c r="C19" s="571"/>
      <c r="D19" s="571"/>
      <c r="E19" s="571">
        <v>2</v>
      </c>
      <c r="F19" s="571"/>
      <c r="G19" s="571"/>
      <c r="H19" s="571"/>
      <c r="I19" s="233">
        <v>3</v>
      </c>
      <c r="J19" s="231"/>
      <c r="K19" s="231"/>
      <c r="L19" s="231"/>
      <c r="M19" s="231"/>
      <c r="N19" s="571">
        <v>4</v>
      </c>
      <c r="O19" s="571"/>
      <c r="P19" s="571"/>
      <c r="Q19" s="233"/>
      <c r="R19" s="572">
        <v>5</v>
      </c>
      <c r="S19" s="571"/>
      <c r="T19" s="571"/>
      <c r="U19" s="571"/>
      <c r="V19" s="233">
        <v>6</v>
      </c>
      <c r="W19" s="231"/>
      <c r="X19" s="231"/>
      <c r="Y19" s="231"/>
      <c r="Z19" s="231"/>
      <c r="AA19" s="231"/>
      <c r="AB19" s="231"/>
      <c r="AC19" s="232"/>
      <c r="AD19" s="571">
        <v>7</v>
      </c>
      <c r="AE19" s="571"/>
      <c r="AF19" s="571"/>
      <c r="AG19" s="571"/>
      <c r="AH19" s="571">
        <v>8</v>
      </c>
      <c r="AI19" s="571"/>
      <c r="AJ19" s="571"/>
      <c r="AK19" s="571"/>
      <c r="AL19" s="571">
        <v>9</v>
      </c>
      <c r="AM19" s="571"/>
      <c r="AN19" s="571"/>
      <c r="AO19" s="571"/>
      <c r="AP19" s="571">
        <v>10</v>
      </c>
      <c r="AQ19" s="571"/>
      <c r="AR19" s="571"/>
      <c r="AS19" s="571"/>
      <c r="AT19" s="571">
        <v>11</v>
      </c>
      <c r="AU19" s="571"/>
      <c r="AV19" s="571"/>
      <c r="AW19" s="233"/>
      <c r="AX19" s="572">
        <v>12</v>
      </c>
      <c r="AY19" s="571"/>
      <c r="AZ19" s="571"/>
      <c r="BA19" s="573"/>
      <c r="BB19" s="232">
        <v>12</v>
      </c>
      <c r="BC19" s="571"/>
      <c r="BD19" s="571"/>
      <c r="BE19" s="233"/>
      <c r="BF19" s="571">
        <v>9</v>
      </c>
      <c r="BG19" s="571"/>
      <c r="BH19" s="571"/>
      <c r="BI19" s="573"/>
      <c r="BJ19" s="397" t="s">
        <v>279</v>
      </c>
      <c r="BK19" s="231"/>
      <c r="BL19" s="231"/>
      <c r="BM19" s="231"/>
      <c r="BN19" s="231"/>
      <c r="BO19" s="231"/>
      <c r="BP19" s="574">
        <v>11</v>
      </c>
      <c r="BQ19" s="575"/>
      <c r="BR19" s="575"/>
      <c r="BS19" s="576"/>
      <c r="BT19" s="393">
        <v>12</v>
      </c>
      <c r="BU19" s="376"/>
      <c r="BV19" s="376"/>
      <c r="BW19" s="377"/>
      <c r="BX19" s="20"/>
      <c r="BY19" s="20"/>
      <c r="BZ19" s="375">
        <v>13</v>
      </c>
      <c r="CA19" s="376"/>
      <c r="CB19" s="376"/>
      <c r="CC19" s="376"/>
      <c r="CD19" s="377"/>
      <c r="CE19" s="375">
        <v>14</v>
      </c>
      <c r="CF19" s="376"/>
      <c r="CG19" s="376"/>
      <c r="CH19" s="378"/>
      <c r="CI19" s="393">
        <v>15</v>
      </c>
      <c r="CJ19" s="376"/>
      <c r="CK19" s="376"/>
      <c r="CL19" s="377"/>
      <c r="CM19" s="375">
        <v>16</v>
      </c>
      <c r="CN19" s="376"/>
      <c r="CO19" s="376"/>
      <c r="CP19" s="376"/>
      <c r="CQ19" s="377"/>
      <c r="CR19" s="375">
        <v>17</v>
      </c>
      <c r="CS19" s="376"/>
      <c r="CT19" s="376"/>
      <c r="CU19" s="376"/>
      <c r="CV19" s="486">
        <v>18</v>
      </c>
      <c r="CW19" s="420"/>
      <c r="CX19" s="420"/>
      <c r="CY19" s="420"/>
      <c r="CZ19" s="420"/>
      <c r="DA19" s="420"/>
      <c r="DB19" s="420"/>
      <c r="DC19" s="420"/>
      <c r="DD19" s="420"/>
      <c r="DE19" s="420"/>
      <c r="DF19" s="420"/>
      <c r="DG19" s="487"/>
      <c r="DH19" s="420">
        <v>19</v>
      </c>
      <c r="DI19" s="420"/>
      <c r="DJ19" s="420"/>
      <c r="DK19" s="420"/>
      <c r="DL19" s="420"/>
      <c r="DM19" s="420"/>
      <c r="DN19" s="420"/>
      <c r="DO19" s="420"/>
      <c r="DP19" s="487"/>
      <c r="DQ19" s="486">
        <v>20</v>
      </c>
      <c r="DR19" s="420"/>
      <c r="DS19" s="420"/>
      <c r="DT19" s="420"/>
      <c r="DU19" s="420"/>
      <c r="DV19" s="420"/>
      <c r="DW19" s="420"/>
      <c r="DX19" s="420"/>
      <c r="DY19" s="486">
        <v>21</v>
      </c>
      <c r="DZ19" s="487"/>
      <c r="EA19" s="563">
        <v>22</v>
      </c>
      <c r="EB19" s="423"/>
      <c r="EC19" s="423"/>
      <c r="ED19" s="423"/>
      <c r="EE19" s="424"/>
    </row>
    <row r="20" spans="2:135" s="24" customFormat="1" ht="30.75" customHeight="1" thickBot="1" x14ac:dyDescent="0.25">
      <c r="B20" s="564"/>
      <c r="C20" s="565"/>
      <c r="D20" s="565"/>
      <c r="E20" s="566">
        <v>4482</v>
      </c>
      <c r="F20" s="566"/>
      <c r="G20" s="566"/>
      <c r="H20" s="566"/>
      <c r="I20" s="235"/>
      <c r="J20" s="236"/>
      <c r="K20" s="236"/>
      <c r="L20" s="236"/>
      <c r="M20" s="236"/>
      <c r="N20" s="560">
        <f>E20*B20*I20</f>
        <v>0</v>
      </c>
      <c r="O20" s="560"/>
      <c r="P20" s="560"/>
      <c r="Q20" s="242"/>
      <c r="R20" s="564"/>
      <c r="S20" s="565"/>
      <c r="T20" s="565"/>
      <c r="U20" s="565"/>
      <c r="V20" s="565"/>
      <c r="W20" s="565"/>
      <c r="X20" s="565"/>
      <c r="Y20" s="565"/>
      <c r="Z20" s="567"/>
      <c r="AA20" s="567"/>
      <c r="AB20" s="567"/>
      <c r="AC20" s="567"/>
      <c r="AD20" s="565"/>
      <c r="AE20" s="565"/>
      <c r="AF20" s="565"/>
      <c r="AG20" s="565"/>
      <c r="AH20" s="565"/>
      <c r="AI20" s="565"/>
      <c r="AJ20" s="565"/>
      <c r="AK20" s="565"/>
      <c r="AL20" s="568"/>
      <c r="AM20" s="568"/>
      <c r="AN20" s="568"/>
      <c r="AO20" s="568"/>
      <c r="AP20" s="568"/>
      <c r="AQ20" s="568"/>
      <c r="AR20" s="568"/>
      <c r="AS20" s="568"/>
      <c r="AT20" s="560">
        <f>SUM(R20:AS20)</f>
        <v>0</v>
      </c>
      <c r="AU20" s="560"/>
      <c r="AV20" s="560"/>
      <c r="AW20" s="242"/>
      <c r="AX20" s="569">
        <f>IF(B20&gt;1,N20+N20*(R20+Z20+AD20+AH20+AL20+AP20)+(N20/B20*1*V20),0)</f>
        <v>0</v>
      </c>
      <c r="AY20" s="566"/>
      <c r="AZ20" s="566"/>
      <c r="BA20" s="570"/>
      <c r="BB20" s="282">
        <f>IF(B20&lt;=1,N20+N20*(R20+V20+Z20+AD20+AH20+AL20+AP20),0)</f>
        <v>0</v>
      </c>
      <c r="BC20" s="566"/>
      <c r="BD20" s="566"/>
      <c r="BE20" s="280"/>
      <c r="BF20" s="560">
        <f>AX20+BB20</f>
        <v>0</v>
      </c>
      <c r="BG20" s="560"/>
      <c r="BH20" s="560"/>
      <c r="BI20" s="561"/>
      <c r="BJ20" s="343">
        <v>1.7</v>
      </c>
      <c r="BK20" s="243"/>
      <c r="BL20" s="243"/>
      <c r="BM20" s="344">
        <v>0.5</v>
      </c>
      <c r="BN20" s="345"/>
      <c r="BO20" s="346"/>
      <c r="BP20" s="559">
        <f>BF20*SUM(BJ20:BO20)</f>
        <v>0</v>
      </c>
      <c r="BQ20" s="560"/>
      <c r="BR20" s="560"/>
      <c r="BS20" s="561"/>
      <c r="BT20" s="339">
        <v>3.5</v>
      </c>
      <c r="BU20" s="340"/>
      <c r="BV20" s="340"/>
      <c r="BW20" s="341"/>
      <c r="BX20" s="79">
        <f>IF(B20&gt;=1,((N20/B20*1)+(N20/B20*1)*AT20+DL20+DM20)*0.15/3.5*BT20,0)</f>
        <v>0</v>
      </c>
      <c r="BY20" s="84">
        <f>IF(BX20=0,(BF20+DL20+DM20)*0.15/3.5*BT20,0)</f>
        <v>0</v>
      </c>
      <c r="BZ20" s="242">
        <f>BX20+BY20</f>
        <v>0</v>
      </c>
      <c r="CA20" s="243"/>
      <c r="CB20" s="243"/>
      <c r="CC20" s="243"/>
      <c r="CD20" s="342"/>
      <c r="CE20" s="242">
        <f>BZ20*SUM(BJ20:BO20)</f>
        <v>0</v>
      </c>
      <c r="CF20" s="243"/>
      <c r="CG20" s="243"/>
      <c r="CH20" s="244"/>
      <c r="CI20" s="279"/>
      <c r="CJ20" s="236"/>
      <c r="CK20" s="236"/>
      <c r="CL20" s="237"/>
      <c r="CM20" s="242">
        <f>N20*CI20</f>
        <v>0</v>
      </c>
      <c r="CN20" s="243"/>
      <c r="CO20" s="243"/>
      <c r="CP20" s="243"/>
      <c r="CQ20" s="342"/>
      <c r="CR20" s="242">
        <f>CM20*SUM(BJ20:BO20)</f>
        <v>0</v>
      </c>
      <c r="CS20" s="243"/>
      <c r="CT20" s="243"/>
      <c r="CU20" s="243"/>
      <c r="CV20" s="279"/>
      <c r="CW20" s="236"/>
      <c r="CX20" s="236"/>
      <c r="CY20" s="236"/>
      <c r="CZ20" s="85">
        <f>CV20*B20</f>
        <v>0</v>
      </c>
      <c r="DA20" s="82">
        <f>IF(B20&gt;=1,CZ20/B20*1,0)</f>
        <v>0</v>
      </c>
      <c r="DB20" s="78">
        <f>IF(DA20=0,CV20*B20)</f>
        <v>0</v>
      </c>
      <c r="DC20" s="242">
        <f>(DA20+DB20)*SUM(BJ20:BO20)</f>
        <v>0</v>
      </c>
      <c r="DD20" s="243"/>
      <c r="DE20" s="243"/>
      <c r="DF20" s="243"/>
      <c r="DG20" s="244"/>
      <c r="DH20" s="236"/>
      <c r="DI20" s="236"/>
      <c r="DJ20" s="237"/>
      <c r="DK20" s="23">
        <f>DH20*B20</f>
        <v>0</v>
      </c>
      <c r="DL20" s="23">
        <f>IF(B20&gt;=1,DK20/B20*1,0)</f>
        <v>0</v>
      </c>
      <c r="DM20" s="23">
        <f>IF(DL20=0,DK20,0)</f>
        <v>0</v>
      </c>
      <c r="DN20" s="242">
        <f>DH20*B20*SUM(BJ20:BO20)</f>
        <v>0</v>
      </c>
      <c r="DO20" s="243"/>
      <c r="DP20" s="244"/>
      <c r="DQ20" s="332"/>
      <c r="DR20" s="333"/>
      <c r="DS20" s="139">
        <f>IF(B20&gt;1,(BP20+DN20)/B20*1*DQ20,0)</f>
        <v>0</v>
      </c>
      <c r="DT20" s="139">
        <f>IF(B20&lt;=1,(BP20+DN20)*B20*DQ20,0)</f>
        <v>0</v>
      </c>
      <c r="DU20" s="243">
        <f>DS20+DT20</f>
        <v>0</v>
      </c>
      <c r="DV20" s="243"/>
      <c r="DW20" s="243"/>
      <c r="DX20" s="243"/>
      <c r="DY20" s="158"/>
      <c r="DZ20" s="128">
        <f>DY20*(BJ20+BM20)</f>
        <v>0</v>
      </c>
      <c r="EA20" s="562">
        <f>BP20+CE20+CR20+DC20+DN20+DU20+DZ20</f>
        <v>0</v>
      </c>
      <c r="EB20" s="416"/>
      <c r="EC20" s="416"/>
      <c r="ED20" s="416"/>
      <c r="EE20" s="417"/>
    </row>
    <row r="21" spans="2:135" s="55" customFormat="1" ht="21.75" customHeight="1" x14ac:dyDescent="0.2">
      <c r="E21" s="26"/>
      <c r="F21" s="26"/>
      <c r="G21" s="26"/>
      <c r="H21" s="26"/>
      <c r="I21" s="557" t="s">
        <v>158</v>
      </c>
      <c r="J21" s="557"/>
      <c r="K21" s="557"/>
      <c r="L21" s="557"/>
      <c r="M21" s="557"/>
      <c r="N21" s="56"/>
      <c r="R21" s="558" t="s">
        <v>160</v>
      </c>
      <c r="S21" s="558"/>
      <c r="T21" s="558"/>
      <c r="U21" s="558"/>
      <c r="V21" s="558" t="s">
        <v>168</v>
      </c>
      <c r="W21" s="558"/>
      <c r="X21" s="558"/>
      <c r="Y21" s="558"/>
      <c r="Z21" s="558" t="s">
        <v>169</v>
      </c>
      <c r="AA21" s="558"/>
      <c r="AB21" s="558"/>
      <c r="AC21" s="558"/>
      <c r="AD21" s="558" t="s">
        <v>161</v>
      </c>
      <c r="AE21" s="558"/>
      <c r="AF21" s="558"/>
      <c r="AG21" s="558"/>
      <c r="AH21" s="558" t="s">
        <v>48</v>
      </c>
      <c r="AI21" s="558"/>
      <c r="AJ21" s="558"/>
      <c r="AK21" s="558"/>
      <c r="AL21" s="558" t="s">
        <v>50</v>
      </c>
      <c r="AM21" s="558"/>
      <c r="AN21" s="558"/>
      <c r="AO21" s="558"/>
      <c r="AP21" s="558" t="s">
        <v>51</v>
      </c>
      <c r="AQ21" s="558"/>
      <c r="AR21" s="558"/>
      <c r="AS21" s="558"/>
      <c r="AT21" s="25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28" t="s">
        <v>189</v>
      </c>
      <c r="CJ21" s="329"/>
      <c r="CK21" s="329"/>
      <c r="CL21" s="330"/>
      <c r="CV21" s="328" t="s">
        <v>188</v>
      </c>
      <c r="CW21" s="329"/>
      <c r="CX21" s="329"/>
      <c r="CY21" s="329"/>
      <c r="CZ21" s="329"/>
      <c r="DA21" s="329"/>
      <c r="DB21" s="329"/>
      <c r="DC21" s="329"/>
      <c r="DD21" s="329"/>
      <c r="DE21" s="329"/>
      <c r="DF21" s="329"/>
      <c r="DG21" s="330"/>
      <c r="DH21" s="204" t="s">
        <v>187</v>
      </c>
      <c r="DI21" s="205"/>
      <c r="DJ21" s="205"/>
      <c r="DK21" s="329"/>
      <c r="DL21" s="329"/>
      <c r="DM21" s="329"/>
      <c r="DN21" s="205"/>
      <c r="DO21" s="205"/>
      <c r="DP21" s="206"/>
      <c r="DQ21" s="25"/>
      <c r="DR21" s="26"/>
      <c r="DS21" s="26"/>
      <c r="DT21" s="26"/>
      <c r="DU21" s="26"/>
      <c r="DV21" s="26"/>
      <c r="DW21" s="26"/>
      <c r="DX21" s="26"/>
      <c r="DY21" s="26"/>
      <c r="DZ21" s="26"/>
    </row>
    <row r="22" spans="2:135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5" s="6" customFormat="1" ht="20.25" hidden="1" x14ac:dyDescent="0.3">
      <c r="B23" s="1" t="s">
        <v>55</v>
      </c>
    </row>
    <row r="24" spans="2:135" s="7" customFormat="1" ht="12.75" x14ac:dyDescent="0.2">
      <c r="BM24" s="8"/>
      <c r="BN24" s="8"/>
      <c r="BO24" s="8"/>
      <c r="BP24" s="8"/>
    </row>
    <row r="25" spans="2:135" s="7" customFormat="1" ht="19.5" thickBot="1" x14ac:dyDescent="0.35">
      <c r="B25" s="538" t="s">
        <v>56</v>
      </c>
      <c r="C25" s="538"/>
      <c r="D25" s="538"/>
      <c r="E25" s="538"/>
      <c r="F25" s="538"/>
      <c r="G25" s="538"/>
      <c r="H25" s="538"/>
      <c r="U25" s="530" t="s">
        <v>57</v>
      </c>
      <c r="V25" s="530"/>
      <c r="W25" s="530"/>
      <c r="X25" s="530"/>
      <c r="Y25" s="530"/>
      <c r="Z25" s="530"/>
      <c r="AA25" s="530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T25" s="83" t="s">
        <v>88</v>
      </c>
      <c r="BU25" s="83"/>
      <c r="BV25" s="83"/>
      <c r="BW25" s="83"/>
      <c r="BX25" s="83"/>
      <c r="BY25" s="83"/>
      <c r="BZ25" s="83"/>
      <c r="DC25" s="539" t="s">
        <v>91</v>
      </c>
      <c r="DD25" s="539"/>
      <c r="DE25" s="539"/>
      <c r="DF25" s="539"/>
      <c r="DG25" s="539"/>
      <c r="DH25" s="539"/>
      <c r="DI25" s="539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</row>
    <row r="26" spans="2:135" ht="36" customHeight="1" x14ac:dyDescent="0.3">
      <c r="B26" s="520" t="s">
        <v>60</v>
      </c>
      <c r="C26" s="521"/>
      <c r="D26" s="521"/>
      <c r="E26" s="521"/>
      <c r="F26" s="521"/>
      <c r="G26" s="521"/>
      <c r="H26" s="521"/>
      <c r="I26" s="521"/>
      <c r="J26" s="521"/>
      <c r="K26" s="521"/>
      <c r="L26" s="521"/>
      <c r="M26" s="521"/>
      <c r="N26" s="521"/>
      <c r="O26" s="521"/>
      <c r="P26" s="521"/>
      <c r="Q26" s="521"/>
      <c r="R26" s="522"/>
      <c r="U26" s="520" t="s">
        <v>25</v>
      </c>
      <c r="V26" s="521"/>
      <c r="W26" s="521"/>
      <c r="X26" s="521"/>
      <c r="Y26" s="521"/>
      <c r="Z26" s="521"/>
      <c r="AA26" s="521"/>
      <c r="AB26" s="521"/>
      <c r="AC26" s="521"/>
      <c r="AD26" s="521"/>
      <c r="AE26" s="521"/>
      <c r="AF26" s="521"/>
      <c r="AG26" s="521"/>
      <c r="AH26" s="521"/>
      <c r="AI26" s="521"/>
      <c r="AJ26" s="522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479"/>
      <c r="BN26" s="479"/>
      <c r="BO26" s="479"/>
      <c r="BP26" s="479"/>
      <c r="BT26" s="553" t="s">
        <v>104</v>
      </c>
      <c r="BU26" s="554"/>
      <c r="BV26" s="554"/>
      <c r="BW26" s="554"/>
      <c r="BX26" s="554"/>
      <c r="BY26" s="554"/>
      <c r="BZ26" s="554"/>
      <c r="CA26" s="554"/>
      <c r="CB26" s="554"/>
      <c r="CC26" s="554"/>
      <c r="CD26" s="554"/>
      <c r="CE26" s="554"/>
      <c r="CF26" s="554"/>
      <c r="CG26" s="554"/>
      <c r="CH26" s="554"/>
      <c r="CI26" s="554"/>
      <c r="CJ26" s="554"/>
      <c r="CK26" s="554"/>
      <c r="CL26" s="554"/>
      <c r="CM26" s="555"/>
      <c r="CN26" s="498" t="s">
        <v>181</v>
      </c>
      <c r="CO26" s="499"/>
      <c r="CP26" s="499"/>
      <c r="CQ26" s="499"/>
      <c r="CR26" s="499"/>
      <c r="CS26" s="500"/>
      <c r="DC26" s="544" t="s">
        <v>115</v>
      </c>
      <c r="DD26" s="545"/>
      <c r="DE26" s="545"/>
      <c r="DF26" s="545"/>
      <c r="DG26" s="545"/>
      <c r="DH26" s="545"/>
      <c r="DI26" s="545"/>
      <c r="DJ26" s="545"/>
      <c r="DK26" s="545"/>
      <c r="DL26" s="545"/>
      <c r="DM26" s="545"/>
      <c r="DN26" s="545"/>
      <c r="DO26" s="545"/>
      <c r="DP26" s="545"/>
      <c r="DQ26" s="545"/>
      <c r="DR26" s="545"/>
      <c r="DS26" s="545"/>
      <c r="DT26" s="545"/>
      <c r="DU26" s="545"/>
      <c r="DV26" s="545"/>
      <c r="DW26" s="545"/>
      <c r="DX26" s="545"/>
      <c r="DY26" s="545"/>
      <c r="DZ26" s="545"/>
      <c r="EA26" s="545"/>
      <c r="EB26" s="546"/>
    </row>
    <row r="27" spans="2:135" ht="21.75" customHeight="1" x14ac:dyDescent="0.3">
      <c r="B27" s="276" t="s">
        <v>62</v>
      </c>
      <c r="C27" s="251"/>
      <c r="D27" s="249" t="s">
        <v>63</v>
      </c>
      <c r="E27" s="251"/>
      <c r="F27" s="249" t="s">
        <v>64</v>
      </c>
      <c r="G27" s="250"/>
      <c r="H27" s="250"/>
      <c r="I27" s="251"/>
      <c r="J27" s="249" t="s">
        <v>65</v>
      </c>
      <c r="K27" s="250"/>
      <c r="L27" s="251"/>
      <c r="M27" s="249" t="s">
        <v>66</v>
      </c>
      <c r="N27" s="250"/>
      <c r="O27" s="251"/>
      <c r="P27" s="249" t="s">
        <v>67</v>
      </c>
      <c r="Q27" s="250"/>
      <c r="R27" s="541"/>
      <c r="S27" s="3"/>
      <c r="T27" s="3"/>
      <c r="U27" s="126" t="s">
        <v>77</v>
      </c>
      <c r="V27" s="127"/>
      <c r="W27" s="127"/>
      <c r="X27" s="127"/>
      <c r="Y27" s="127"/>
      <c r="Z27" s="127"/>
      <c r="AA27" s="127"/>
      <c r="AB27" s="127"/>
      <c r="AC27" s="127"/>
      <c r="AD27" s="127"/>
      <c r="AE27" s="127"/>
      <c r="AF27" s="127"/>
      <c r="AG27" s="127"/>
      <c r="AH27" s="127"/>
      <c r="AI27" s="494">
        <v>1.2</v>
      </c>
      <c r="AJ27" s="495"/>
      <c r="AK27" s="96"/>
      <c r="AL27" s="96"/>
      <c r="AM27" s="96"/>
      <c r="AN27" s="96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3"/>
      <c r="BN27" s="3"/>
      <c r="BO27" s="3"/>
      <c r="BP27" s="3"/>
      <c r="BT27" s="113" t="s">
        <v>172</v>
      </c>
      <c r="BU27" s="104"/>
      <c r="BV27" s="104"/>
      <c r="BW27" s="104"/>
      <c r="BX27" s="104"/>
      <c r="BY27" s="104"/>
      <c r="BZ27" s="104"/>
      <c r="CA27" s="104"/>
      <c r="CB27" s="104"/>
      <c r="CC27" s="104"/>
      <c r="CD27" s="104"/>
      <c r="CE27" s="104"/>
      <c r="CF27" s="104"/>
      <c r="CG27" s="104"/>
      <c r="CH27" s="108"/>
      <c r="CI27" s="108"/>
      <c r="CJ27" s="108"/>
      <c r="CK27" s="108"/>
      <c r="CL27" s="108"/>
      <c r="CM27" s="109"/>
      <c r="CN27" s="502">
        <v>0.25</v>
      </c>
      <c r="CO27" s="245"/>
      <c r="CP27" s="245"/>
      <c r="CQ27" s="245"/>
      <c r="CR27" s="245"/>
      <c r="CS27" s="246"/>
      <c r="DC27" s="547" t="s">
        <v>116</v>
      </c>
      <c r="DD27" s="548"/>
      <c r="DE27" s="548"/>
      <c r="DF27" s="548"/>
      <c r="DG27" s="548"/>
      <c r="DH27" s="548"/>
      <c r="DI27" s="548"/>
      <c r="DJ27" s="548"/>
      <c r="DK27" s="548"/>
      <c r="DL27" s="548"/>
      <c r="DM27" s="548"/>
      <c r="DN27" s="548"/>
      <c r="DO27" s="548"/>
      <c r="DP27" s="548"/>
      <c r="DQ27" s="548"/>
      <c r="DR27" s="548"/>
      <c r="DS27" s="548"/>
      <c r="DT27" s="548"/>
      <c r="DU27" s="548"/>
      <c r="DV27" s="548"/>
      <c r="DW27" s="548"/>
      <c r="DX27" s="548"/>
      <c r="DY27" s="548"/>
      <c r="DZ27" s="548"/>
      <c r="EA27" s="548"/>
      <c r="EB27" s="549"/>
    </row>
    <row r="28" spans="2:135" ht="19.5" thickBot="1" x14ac:dyDescent="0.35">
      <c r="B28" s="277"/>
      <c r="C28" s="254"/>
      <c r="D28" s="252"/>
      <c r="E28" s="254"/>
      <c r="F28" s="252"/>
      <c r="G28" s="253"/>
      <c r="H28" s="253"/>
      <c r="I28" s="254"/>
      <c r="J28" s="252"/>
      <c r="K28" s="253"/>
      <c r="L28" s="254"/>
      <c r="M28" s="252"/>
      <c r="N28" s="253"/>
      <c r="O28" s="254"/>
      <c r="P28" s="252"/>
      <c r="Q28" s="253"/>
      <c r="R28" s="542"/>
      <c r="S28" s="3"/>
      <c r="T28" s="3"/>
      <c r="U28" s="117" t="s">
        <v>78</v>
      </c>
      <c r="V28" s="118"/>
      <c r="W28" s="118"/>
      <c r="X28" s="118"/>
      <c r="Y28" s="118"/>
      <c r="Z28" s="118"/>
      <c r="AA28" s="118"/>
      <c r="AB28" s="118"/>
      <c r="AC28" s="118"/>
      <c r="AD28" s="118"/>
      <c r="AE28" s="118"/>
      <c r="AF28" s="118"/>
      <c r="AG28" s="118"/>
      <c r="AH28" s="118"/>
      <c r="AI28" s="496">
        <v>0.7</v>
      </c>
      <c r="AJ28" s="497"/>
      <c r="AK28" s="96"/>
      <c r="AL28" s="96"/>
      <c r="AM28" s="96"/>
      <c r="AN28" s="96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3"/>
      <c r="BN28" s="3"/>
      <c r="BO28" s="3"/>
      <c r="BP28" s="3"/>
      <c r="BT28" s="113" t="s">
        <v>173</v>
      </c>
      <c r="BU28" s="104"/>
      <c r="BV28" s="104"/>
      <c r="BW28" s="104"/>
      <c r="BX28" s="104"/>
      <c r="BY28" s="104"/>
      <c r="BZ28" s="104"/>
      <c r="CA28" s="104"/>
      <c r="CB28" s="104"/>
      <c r="CC28" s="104"/>
      <c r="CD28" s="104"/>
      <c r="CE28" s="104"/>
      <c r="CF28" s="104"/>
      <c r="CG28" s="104"/>
      <c r="CH28" s="108"/>
      <c r="CI28" s="108"/>
      <c r="CJ28" s="108"/>
      <c r="CK28" s="108"/>
      <c r="CL28" s="108"/>
      <c r="CM28" s="109"/>
      <c r="CN28" s="502">
        <v>0.2</v>
      </c>
      <c r="CO28" s="245"/>
      <c r="CP28" s="245"/>
      <c r="CQ28" s="245"/>
      <c r="CR28" s="245"/>
      <c r="CS28" s="246"/>
      <c r="DC28" s="550"/>
      <c r="DD28" s="551"/>
      <c r="DE28" s="551"/>
      <c r="DF28" s="551"/>
      <c r="DG28" s="551"/>
      <c r="DH28" s="551"/>
      <c r="DI28" s="551"/>
      <c r="DJ28" s="551"/>
      <c r="DK28" s="551"/>
      <c r="DL28" s="551"/>
      <c r="DM28" s="551"/>
      <c r="DN28" s="551"/>
      <c r="DO28" s="551"/>
      <c r="DP28" s="551"/>
      <c r="DQ28" s="551"/>
      <c r="DR28" s="551"/>
      <c r="DS28" s="551"/>
      <c r="DT28" s="551"/>
      <c r="DU28" s="551"/>
      <c r="DV28" s="551"/>
      <c r="DW28" s="551"/>
      <c r="DX28" s="551"/>
      <c r="DY28" s="551"/>
      <c r="DZ28" s="551"/>
      <c r="EA28" s="551"/>
      <c r="EB28" s="552"/>
    </row>
    <row r="29" spans="2:135" ht="19.5" thickBot="1" x14ac:dyDescent="0.35">
      <c r="B29" s="277"/>
      <c r="C29" s="254"/>
      <c r="D29" s="252"/>
      <c r="E29" s="254"/>
      <c r="F29" s="252"/>
      <c r="G29" s="253"/>
      <c r="H29" s="253"/>
      <c r="I29" s="254"/>
      <c r="J29" s="252"/>
      <c r="K29" s="253"/>
      <c r="L29" s="254"/>
      <c r="M29" s="252"/>
      <c r="N29" s="253"/>
      <c r="O29" s="254"/>
      <c r="P29" s="252"/>
      <c r="Q29" s="253"/>
      <c r="R29" s="542"/>
      <c r="S29" s="3"/>
      <c r="T29" s="3"/>
      <c r="U29" s="117" t="s">
        <v>79</v>
      </c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494">
        <v>0.4</v>
      </c>
      <c r="AJ29" s="495"/>
      <c r="AK29" s="96"/>
      <c r="AL29" s="96"/>
      <c r="AM29" s="96"/>
      <c r="AN29" s="96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3"/>
      <c r="BN29" s="3"/>
      <c r="BO29" s="3"/>
      <c r="BP29" s="3"/>
      <c r="BT29" s="113" t="s">
        <v>174</v>
      </c>
      <c r="BU29" s="104"/>
      <c r="BV29" s="104"/>
      <c r="BW29" s="104"/>
      <c r="BX29" s="104"/>
      <c r="BY29" s="104"/>
      <c r="BZ29" s="104"/>
      <c r="CA29" s="104"/>
      <c r="CB29" s="104"/>
      <c r="CC29" s="104"/>
      <c r="CD29" s="104"/>
      <c r="CE29" s="104"/>
      <c r="CF29" s="104"/>
      <c r="CG29" s="104"/>
      <c r="CH29" s="108"/>
      <c r="CI29" s="108"/>
      <c r="CJ29" s="108"/>
      <c r="CK29" s="108"/>
      <c r="CL29" s="108"/>
      <c r="CM29" s="109"/>
      <c r="CN29" s="502">
        <v>0.15</v>
      </c>
      <c r="CO29" s="245"/>
      <c r="CP29" s="245"/>
      <c r="CQ29" s="245"/>
      <c r="CR29" s="245"/>
      <c r="CS29" s="246"/>
      <c r="DC29" s="111" t="s">
        <v>101</v>
      </c>
      <c r="DD29" s="111"/>
      <c r="DE29" s="111"/>
      <c r="DF29" s="111"/>
      <c r="DG29" s="111"/>
      <c r="DH29" s="111"/>
      <c r="DI29" s="111"/>
      <c r="DJ29" s="110"/>
      <c r="DP29" s="7"/>
      <c r="DQ29" s="7"/>
    </row>
    <row r="30" spans="2:135" x14ac:dyDescent="0.3">
      <c r="B30" s="277"/>
      <c r="C30" s="254"/>
      <c r="D30" s="252"/>
      <c r="E30" s="254"/>
      <c r="F30" s="252"/>
      <c r="G30" s="253"/>
      <c r="H30" s="253"/>
      <c r="I30" s="254"/>
      <c r="J30" s="252"/>
      <c r="K30" s="253"/>
      <c r="L30" s="254"/>
      <c r="M30" s="252"/>
      <c r="N30" s="253"/>
      <c r="O30" s="254"/>
      <c r="P30" s="252"/>
      <c r="Q30" s="253"/>
      <c r="R30" s="542"/>
      <c r="S30" s="3"/>
      <c r="T30" s="3"/>
      <c r="U30" s="117" t="s">
        <v>80</v>
      </c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494">
        <v>0.3</v>
      </c>
      <c r="AJ30" s="495"/>
      <c r="AK30" s="96"/>
      <c r="AL30" s="96"/>
      <c r="AM30" s="96"/>
      <c r="AN30" s="96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3"/>
      <c r="BN30" s="3"/>
      <c r="BO30" s="3"/>
      <c r="BP30" s="3"/>
      <c r="BT30" s="113" t="s">
        <v>175</v>
      </c>
      <c r="BU30" s="104"/>
      <c r="BV30" s="104"/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8"/>
      <c r="CI30" s="108"/>
      <c r="CJ30" s="108"/>
      <c r="CK30" s="108"/>
      <c r="CL30" s="108"/>
      <c r="CM30" s="109"/>
      <c r="CN30" s="502">
        <v>0.1</v>
      </c>
      <c r="CO30" s="245"/>
      <c r="CP30" s="245"/>
      <c r="CQ30" s="245"/>
      <c r="CR30" s="245"/>
      <c r="CS30" s="246"/>
      <c r="DC30" s="488" t="s">
        <v>37</v>
      </c>
      <c r="DD30" s="489"/>
      <c r="DE30" s="489"/>
      <c r="DF30" s="489"/>
      <c r="DG30" s="489"/>
      <c r="DH30" s="489"/>
      <c r="DI30" s="489"/>
      <c r="DJ30" s="489"/>
      <c r="DK30" s="489"/>
      <c r="DL30" s="489"/>
      <c r="DM30" s="489"/>
      <c r="DN30" s="489"/>
      <c r="DO30" s="489"/>
      <c r="DP30" s="489"/>
      <c r="DQ30" s="489"/>
      <c r="DR30" s="489"/>
      <c r="DS30" s="489"/>
      <c r="DT30" s="489"/>
      <c r="DU30" s="489"/>
      <c r="DV30" s="489"/>
      <c r="DW30" s="489"/>
      <c r="DX30" s="489"/>
      <c r="DY30" s="489"/>
      <c r="DZ30" s="489"/>
      <c r="EA30" s="489"/>
      <c r="EB30" s="490"/>
    </row>
    <row r="31" spans="2:135" ht="19.5" thickBot="1" x14ac:dyDescent="0.35">
      <c r="B31" s="278"/>
      <c r="C31" s="257"/>
      <c r="D31" s="255"/>
      <c r="E31" s="257"/>
      <c r="F31" s="255"/>
      <c r="G31" s="256"/>
      <c r="H31" s="256"/>
      <c r="I31" s="257"/>
      <c r="J31" s="255"/>
      <c r="K31" s="256"/>
      <c r="L31" s="257"/>
      <c r="M31" s="255"/>
      <c r="N31" s="256"/>
      <c r="O31" s="257"/>
      <c r="P31" s="255"/>
      <c r="Q31" s="256"/>
      <c r="R31" s="543"/>
      <c r="S31" s="3"/>
      <c r="T31" s="3"/>
      <c r="U31" s="114" t="s">
        <v>81</v>
      </c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  <c r="AF31" s="119"/>
      <c r="AG31" s="119"/>
      <c r="AH31" s="119"/>
      <c r="AI31" s="503">
        <v>0.2</v>
      </c>
      <c r="AJ31" s="504"/>
      <c r="AK31" s="96"/>
      <c r="AL31" s="96"/>
      <c r="AM31" s="96"/>
      <c r="AN31" s="96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3"/>
      <c r="BN31" s="3"/>
      <c r="BO31" s="3"/>
      <c r="BP31" s="3"/>
      <c r="BT31" s="114" t="s">
        <v>176</v>
      </c>
      <c r="BU31" s="102"/>
      <c r="BV31" s="102"/>
      <c r="BW31" s="102"/>
      <c r="BX31" s="102"/>
      <c r="BY31" s="102"/>
      <c r="BZ31" s="102"/>
      <c r="CA31" s="102"/>
      <c r="CB31" s="102"/>
      <c r="CC31" s="102"/>
      <c r="CD31" s="102"/>
      <c r="CE31" s="102"/>
      <c r="CF31" s="102"/>
      <c r="CG31" s="102"/>
      <c r="CH31" s="115"/>
      <c r="CI31" s="115"/>
      <c r="CJ31" s="115"/>
      <c r="CK31" s="115"/>
      <c r="CL31" s="115"/>
      <c r="CM31" s="116"/>
      <c r="CN31" s="501">
        <v>0.05</v>
      </c>
      <c r="CO31" s="247"/>
      <c r="CP31" s="247"/>
      <c r="CQ31" s="247"/>
      <c r="CR31" s="247"/>
      <c r="CS31" s="248"/>
      <c r="DC31" s="493" t="s">
        <v>117</v>
      </c>
      <c r="DD31" s="491"/>
      <c r="DE31" s="491"/>
      <c r="DF31" s="491"/>
      <c r="DG31" s="491"/>
      <c r="DH31" s="491"/>
      <c r="DI31" s="491"/>
      <c r="DJ31" s="491"/>
      <c r="DK31" s="491"/>
      <c r="DL31" s="491"/>
      <c r="DM31" s="491"/>
      <c r="DN31" s="491"/>
      <c r="DO31" s="491"/>
      <c r="DP31" s="491"/>
      <c r="DQ31" s="491" t="s">
        <v>118</v>
      </c>
      <c r="DR31" s="491"/>
      <c r="DS31" s="491"/>
      <c r="DT31" s="491"/>
      <c r="DU31" s="491"/>
      <c r="DV31" s="491"/>
      <c r="DW31" s="491"/>
      <c r="DX31" s="491"/>
      <c r="DY31" s="491"/>
      <c r="DZ31" s="491"/>
      <c r="EA31" s="491"/>
      <c r="EB31" s="492"/>
    </row>
    <row r="32" spans="2:135" ht="27" customHeight="1" thickBot="1" x14ac:dyDescent="0.35">
      <c r="B32" s="556">
        <v>1.5</v>
      </c>
      <c r="C32" s="505"/>
      <c r="D32" s="505">
        <v>1.4</v>
      </c>
      <c r="E32" s="505"/>
      <c r="F32" s="505">
        <v>1.3</v>
      </c>
      <c r="G32" s="505"/>
      <c r="H32" s="505"/>
      <c r="I32" s="505"/>
      <c r="J32" s="505">
        <v>1.2</v>
      </c>
      <c r="K32" s="505"/>
      <c r="L32" s="505"/>
      <c r="M32" s="505">
        <v>1.1000000000000001</v>
      </c>
      <c r="N32" s="505"/>
      <c r="O32" s="505"/>
      <c r="P32" s="505">
        <v>1</v>
      </c>
      <c r="Q32" s="505"/>
      <c r="R32" s="540"/>
      <c r="S32" s="32"/>
      <c r="T32" s="32"/>
      <c r="U32" s="32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33"/>
      <c r="BN32" s="33"/>
      <c r="BO32" s="33"/>
      <c r="BP32" s="33"/>
      <c r="DC32" s="467">
        <v>7000</v>
      </c>
      <c r="DD32" s="468"/>
      <c r="DE32" s="468"/>
      <c r="DF32" s="468"/>
      <c r="DG32" s="468"/>
      <c r="DH32" s="468"/>
      <c r="DI32" s="468"/>
      <c r="DJ32" s="468"/>
      <c r="DK32" s="468"/>
      <c r="DL32" s="468"/>
      <c r="DM32" s="468"/>
      <c r="DN32" s="468"/>
      <c r="DO32" s="468"/>
      <c r="DP32" s="468"/>
      <c r="DQ32" s="469">
        <v>3000</v>
      </c>
      <c r="DR32" s="468"/>
      <c r="DS32" s="468"/>
      <c r="DT32" s="468"/>
      <c r="DU32" s="468"/>
      <c r="DV32" s="468"/>
      <c r="DW32" s="468"/>
      <c r="DX32" s="468"/>
      <c r="DY32" s="468"/>
      <c r="DZ32" s="468"/>
      <c r="EA32" s="468"/>
      <c r="EB32" s="470"/>
    </row>
    <row r="33" spans="2:68" ht="27" customHeight="1" x14ac:dyDescent="0.3"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2"/>
      <c r="T33" s="32"/>
      <c r="U33" s="32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M33" s="3"/>
      <c r="BN33" s="3"/>
      <c r="BO33" s="3"/>
      <c r="BP33" s="3"/>
    </row>
    <row r="34" spans="2:68" ht="16.5" customHeight="1" x14ac:dyDescent="0.3">
      <c r="B34" s="529"/>
      <c r="C34" s="529"/>
      <c r="D34" s="529"/>
      <c r="E34" s="529"/>
      <c r="F34" s="529"/>
      <c r="G34" s="529"/>
      <c r="H34" s="529"/>
      <c r="I34" s="529"/>
      <c r="J34" s="529"/>
      <c r="K34" s="529"/>
      <c r="L34" s="529"/>
      <c r="M34" s="529"/>
      <c r="N34" s="529"/>
      <c r="O34" s="529"/>
      <c r="P34" s="529"/>
      <c r="Q34" s="529"/>
      <c r="R34" s="529"/>
      <c r="S34" s="529"/>
    </row>
    <row r="35" spans="2:68" ht="16.5" customHeight="1" thickBot="1" x14ac:dyDescent="0.35">
      <c r="B35" s="530" t="s">
        <v>170</v>
      </c>
      <c r="C35" s="530"/>
      <c r="D35" s="530"/>
      <c r="E35" s="530"/>
      <c r="F35" s="530"/>
      <c r="G35" s="530"/>
      <c r="H35" s="530"/>
      <c r="T35" s="530" t="s">
        <v>171</v>
      </c>
      <c r="U35" s="530"/>
      <c r="V35" s="530"/>
      <c r="W35" s="530"/>
      <c r="X35" s="530"/>
      <c r="Y35" s="530"/>
      <c r="Z35" s="530"/>
      <c r="AK35" s="3"/>
    </row>
    <row r="36" spans="2:68" ht="21.75" customHeight="1" x14ac:dyDescent="0.3">
      <c r="B36" s="520" t="s">
        <v>141</v>
      </c>
      <c r="C36" s="521"/>
      <c r="D36" s="521"/>
      <c r="E36" s="521"/>
      <c r="F36" s="521"/>
      <c r="G36" s="521"/>
      <c r="H36" s="521"/>
      <c r="I36" s="521"/>
      <c r="J36" s="521"/>
      <c r="K36" s="521"/>
      <c r="L36" s="521"/>
      <c r="M36" s="521"/>
      <c r="N36" s="521"/>
      <c r="O36" s="521"/>
      <c r="P36" s="521"/>
      <c r="Q36" s="521"/>
      <c r="R36" s="521"/>
      <c r="S36" s="521"/>
      <c r="T36" s="521"/>
      <c r="U36" s="521"/>
      <c r="V36" s="521"/>
      <c r="W36" s="521"/>
      <c r="X36" s="521"/>
      <c r="Y36" s="521"/>
      <c r="Z36" s="521"/>
      <c r="AA36" s="521"/>
      <c r="AB36" s="521"/>
      <c r="AC36" s="521"/>
      <c r="AD36" s="521"/>
      <c r="AE36" s="521"/>
      <c r="AF36" s="521"/>
      <c r="AG36" s="521"/>
      <c r="AH36" s="521"/>
      <c r="AI36" s="521"/>
      <c r="AJ36" s="521"/>
      <c r="AK36" s="522"/>
    </row>
    <row r="37" spans="2:68" ht="20.25" customHeight="1" thickBot="1" x14ac:dyDescent="0.35">
      <c r="B37" s="523" t="s">
        <v>157</v>
      </c>
      <c r="C37" s="524"/>
      <c r="D37" s="524"/>
      <c r="E37" s="524"/>
      <c r="F37" s="524"/>
      <c r="G37" s="524"/>
      <c r="H37" s="524"/>
      <c r="I37" s="524"/>
      <c r="J37" s="524"/>
      <c r="K37" s="524"/>
      <c r="L37" s="524"/>
      <c r="M37" s="524"/>
      <c r="N37" s="524"/>
      <c r="O37" s="524"/>
      <c r="P37" s="524"/>
      <c r="Q37" s="524"/>
      <c r="R37" s="524"/>
      <c r="S37" s="524"/>
      <c r="T37" s="525" t="s">
        <v>95</v>
      </c>
      <c r="U37" s="525"/>
      <c r="V37" s="525"/>
      <c r="W37" s="525"/>
      <c r="X37" s="525"/>
      <c r="Y37" s="525"/>
      <c r="Z37" s="525"/>
      <c r="AA37" s="525"/>
      <c r="AB37" s="525"/>
      <c r="AC37" s="525"/>
      <c r="AD37" s="525"/>
      <c r="AE37" s="525"/>
      <c r="AF37" s="525"/>
      <c r="AG37" s="525"/>
      <c r="AH37" s="525"/>
      <c r="AI37" s="525"/>
      <c r="AJ37" s="525"/>
      <c r="AK37" s="526"/>
    </row>
    <row r="38" spans="2:68" ht="44.25" customHeight="1" x14ac:dyDescent="0.3">
      <c r="B38" s="532" t="s">
        <v>125</v>
      </c>
      <c r="C38" s="533"/>
      <c r="D38" s="533"/>
      <c r="E38" s="533"/>
      <c r="F38" s="533"/>
      <c r="G38" s="533"/>
      <c r="H38" s="533"/>
      <c r="I38" s="533"/>
      <c r="J38" s="533"/>
      <c r="K38" s="533"/>
      <c r="L38" s="533"/>
      <c r="M38" s="533"/>
      <c r="N38" s="533"/>
      <c r="O38" s="533"/>
      <c r="P38" s="533"/>
      <c r="Q38" s="534">
        <v>0.1</v>
      </c>
      <c r="R38" s="534"/>
      <c r="S38" s="535"/>
      <c r="T38" s="527" t="s">
        <v>128</v>
      </c>
      <c r="U38" s="528"/>
      <c r="V38" s="528"/>
      <c r="W38" s="528"/>
      <c r="X38" s="528"/>
      <c r="Y38" s="528"/>
      <c r="Z38" s="528"/>
      <c r="AA38" s="528"/>
      <c r="AB38" s="528"/>
      <c r="AC38" s="528"/>
      <c r="AD38" s="528"/>
      <c r="AE38" s="528"/>
      <c r="AF38" s="528"/>
      <c r="AG38" s="528"/>
      <c r="AH38" s="528"/>
      <c r="AI38" s="477">
        <v>0.1</v>
      </c>
      <c r="AJ38" s="477"/>
      <c r="AK38" s="478"/>
    </row>
    <row r="39" spans="2:68" ht="53.25" customHeight="1" thickBot="1" x14ac:dyDescent="0.35">
      <c r="B39" s="536" t="s">
        <v>126</v>
      </c>
      <c r="C39" s="537"/>
      <c r="D39" s="537"/>
      <c r="E39" s="537"/>
      <c r="F39" s="537"/>
      <c r="G39" s="537"/>
      <c r="H39" s="537"/>
      <c r="I39" s="537"/>
      <c r="J39" s="537"/>
      <c r="K39" s="537"/>
      <c r="L39" s="537"/>
      <c r="M39" s="537"/>
      <c r="N39" s="537"/>
      <c r="O39" s="537"/>
      <c r="P39" s="537"/>
      <c r="Q39" s="515">
        <v>0.25</v>
      </c>
      <c r="R39" s="515"/>
      <c r="S39" s="516"/>
      <c r="T39" s="471" t="s">
        <v>127</v>
      </c>
      <c r="U39" s="472"/>
      <c r="V39" s="472"/>
      <c r="W39" s="472"/>
      <c r="X39" s="472"/>
      <c r="Y39" s="472"/>
      <c r="Z39" s="472"/>
      <c r="AA39" s="472"/>
      <c r="AB39" s="472"/>
      <c r="AC39" s="472"/>
      <c r="AD39" s="472"/>
      <c r="AE39" s="472"/>
      <c r="AF39" s="472"/>
      <c r="AG39" s="472"/>
      <c r="AH39" s="473"/>
      <c r="AI39" s="474">
        <v>0.25</v>
      </c>
      <c r="AJ39" s="475"/>
      <c r="AK39" s="476"/>
    </row>
    <row r="40" spans="2:68" ht="56.25" customHeight="1" x14ac:dyDescent="0.3">
      <c r="B40" s="511"/>
      <c r="C40" s="511"/>
      <c r="D40" s="511"/>
      <c r="E40" s="511"/>
      <c r="F40" s="511"/>
      <c r="G40" s="511"/>
      <c r="H40" s="511"/>
      <c r="I40" s="511"/>
      <c r="J40" s="511"/>
      <c r="K40" s="511"/>
      <c r="L40" s="511"/>
      <c r="M40" s="511"/>
      <c r="N40" s="511"/>
      <c r="O40" s="511"/>
      <c r="P40" s="511"/>
      <c r="Q40" s="512"/>
      <c r="R40" s="512"/>
      <c r="S40" s="512"/>
      <c r="T40" s="532" t="s">
        <v>131</v>
      </c>
      <c r="U40" s="533"/>
      <c r="V40" s="533"/>
      <c r="W40" s="533"/>
      <c r="X40" s="533"/>
      <c r="Y40" s="533"/>
      <c r="Z40" s="533"/>
      <c r="AA40" s="533"/>
      <c r="AB40" s="533"/>
      <c r="AC40" s="533"/>
      <c r="AD40" s="533"/>
      <c r="AE40" s="533"/>
      <c r="AF40" s="533"/>
      <c r="AG40" s="533"/>
      <c r="AH40" s="533"/>
      <c r="AI40" s="534">
        <v>0.5</v>
      </c>
      <c r="AJ40" s="534"/>
      <c r="AK40" s="535"/>
    </row>
    <row r="41" spans="2:68" ht="108" customHeight="1" x14ac:dyDescent="0.3">
      <c r="B41" s="511"/>
      <c r="C41" s="511"/>
      <c r="D41" s="511"/>
      <c r="E41" s="511"/>
      <c r="F41" s="511"/>
      <c r="G41" s="511"/>
      <c r="H41" s="511"/>
      <c r="I41" s="511"/>
      <c r="J41" s="511"/>
      <c r="K41" s="511"/>
      <c r="L41" s="511"/>
      <c r="M41" s="511"/>
      <c r="N41" s="511"/>
      <c r="O41" s="511"/>
      <c r="P41" s="511"/>
      <c r="Q41" s="512"/>
      <c r="R41" s="512"/>
      <c r="S41" s="512"/>
      <c r="T41" s="532" t="s">
        <v>156</v>
      </c>
      <c r="U41" s="533"/>
      <c r="V41" s="533"/>
      <c r="W41" s="533"/>
      <c r="X41" s="533"/>
      <c r="Y41" s="533"/>
      <c r="Z41" s="533"/>
      <c r="AA41" s="533"/>
      <c r="AB41" s="533"/>
      <c r="AC41" s="533"/>
      <c r="AD41" s="533"/>
      <c r="AE41" s="533"/>
      <c r="AF41" s="533"/>
      <c r="AG41" s="533"/>
      <c r="AH41" s="533"/>
      <c r="AI41" s="534">
        <v>0.3</v>
      </c>
      <c r="AJ41" s="534"/>
      <c r="AK41" s="535"/>
    </row>
    <row r="42" spans="2:68" ht="68.25" customHeight="1" thickBot="1" x14ac:dyDescent="0.35">
      <c r="B42" s="511"/>
      <c r="C42" s="511"/>
      <c r="D42" s="511"/>
      <c r="E42" s="511"/>
      <c r="F42" s="511"/>
      <c r="G42" s="511"/>
      <c r="H42" s="511"/>
      <c r="I42" s="511"/>
      <c r="J42" s="511"/>
      <c r="K42" s="511"/>
      <c r="L42" s="511"/>
      <c r="M42" s="511"/>
      <c r="N42" s="511"/>
      <c r="O42" s="511"/>
      <c r="P42" s="511"/>
      <c r="Q42" s="512"/>
      <c r="R42" s="512"/>
      <c r="S42" s="512"/>
      <c r="T42" s="513" t="s">
        <v>130</v>
      </c>
      <c r="U42" s="514"/>
      <c r="V42" s="514"/>
      <c r="W42" s="514"/>
      <c r="X42" s="514"/>
      <c r="Y42" s="514"/>
      <c r="Z42" s="514"/>
      <c r="AA42" s="514"/>
      <c r="AB42" s="514"/>
      <c r="AC42" s="514"/>
      <c r="AD42" s="514"/>
      <c r="AE42" s="514"/>
      <c r="AF42" s="514"/>
      <c r="AG42" s="514"/>
      <c r="AH42" s="514"/>
      <c r="AI42" s="515">
        <v>0.75</v>
      </c>
      <c r="AJ42" s="515"/>
      <c r="AK42" s="516"/>
    </row>
    <row r="43" spans="2:68" x14ac:dyDescent="0.3">
      <c r="B43" s="531"/>
      <c r="C43" s="531"/>
      <c r="D43" s="531"/>
      <c r="E43" s="531"/>
      <c r="F43" s="531"/>
      <c r="G43" s="531"/>
      <c r="H43" s="531"/>
      <c r="I43" s="531"/>
      <c r="J43" s="531"/>
      <c r="K43" s="531"/>
      <c r="L43" s="531"/>
      <c r="M43" s="531"/>
      <c r="N43" s="531"/>
      <c r="O43" s="531"/>
      <c r="P43" s="531"/>
      <c r="Q43" s="512"/>
      <c r="R43" s="512"/>
      <c r="S43" s="512"/>
    </row>
    <row r="44" spans="2:68" x14ac:dyDescent="0.3"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9"/>
      <c r="R44" s="39"/>
      <c r="AF44" s="40"/>
    </row>
    <row r="45" spans="2:68" ht="19.5" thickBot="1" x14ac:dyDescent="0.35">
      <c r="B45" s="81" t="s">
        <v>162</v>
      </c>
      <c r="C45" s="81"/>
      <c r="D45" s="81"/>
      <c r="E45" s="81"/>
      <c r="F45" s="81"/>
      <c r="G45" s="81"/>
      <c r="H45" s="81"/>
      <c r="V45" s="41" t="s">
        <v>87</v>
      </c>
      <c r="W45" s="42"/>
      <c r="X45" s="42"/>
      <c r="Y45" s="42"/>
      <c r="Z45" s="42"/>
      <c r="AA45" s="41"/>
      <c r="AB45" s="41"/>
      <c r="AC45" s="43"/>
      <c r="AD45" s="43"/>
      <c r="AE45" s="43"/>
      <c r="AF45" s="43"/>
      <c r="AK45" s="3"/>
      <c r="AL45" s="3"/>
      <c r="AM45" s="3"/>
      <c r="AN45" s="3"/>
      <c r="AO45" s="3"/>
      <c r="AP45" s="3"/>
    </row>
    <row r="46" spans="2:68" x14ac:dyDescent="0.3">
      <c r="B46" s="517" t="s">
        <v>26</v>
      </c>
      <c r="C46" s="518"/>
      <c r="D46" s="518"/>
      <c r="E46" s="518"/>
      <c r="F46" s="518"/>
      <c r="G46" s="518"/>
      <c r="H46" s="518"/>
      <c r="I46" s="518"/>
      <c r="J46" s="518"/>
      <c r="K46" s="518"/>
      <c r="L46" s="518"/>
      <c r="M46" s="518"/>
      <c r="N46" s="518"/>
      <c r="O46" s="518"/>
      <c r="P46" s="519"/>
      <c r="S46" s="44"/>
      <c r="T46" s="44"/>
      <c r="V46" s="517" t="s">
        <v>27</v>
      </c>
      <c r="W46" s="518"/>
      <c r="X46" s="518"/>
      <c r="Y46" s="518"/>
      <c r="Z46" s="518"/>
      <c r="AA46" s="518"/>
      <c r="AB46" s="518"/>
      <c r="AC46" s="518"/>
      <c r="AD46" s="518"/>
      <c r="AE46" s="518"/>
      <c r="AF46" s="518"/>
      <c r="AG46" s="518"/>
      <c r="AH46" s="518"/>
      <c r="AI46" s="518"/>
      <c r="AJ46" s="519"/>
      <c r="AK46" s="44"/>
      <c r="AL46" s="44"/>
      <c r="AM46" s="44"/>
      <c r="AN46" s="44"/>
      <c r="AO46" s="3"/>
      <c r="AP46" s="3"/>
    </row>
    <row r="47" spans="2:68" x14ac:dyDescent="0.3">
      <c r="B47" s="509" t="s">
        <v>89</v>
      </c>
      <c r="C47" s="507"/>
      <c r="D47" s="507"/>
      <c r="E47" s="507"/>
      <c r="F47" s="507"/>
      <c r="G47" s="507"/>
      <c r="H47" s="507"/>
      <c r="I47" s="510"/>
      <c r="J47" s="506" t="s">
        <v>90</v>
      </c>
      <c r="K47" s="507"/>
      <c r="L47" s="507"/>
      <c r="M47" s="507"/>
      <c r="N47" s="507"/>
      <c r="O47" s="507"/>
      <c r="P47" s="508"/>
      <c r="Q47" s="44"/>
      <c r="R47" s="44"/>
      <c r="V47" s="509">
        <v>1</v>
      </c>
      <c r="W47" s="507"/>
      <c r="X47" s="510"/>
      <c r="Y47" s="506">
        <v>2</v>
      </c>
      <c r="Z47" s="507"/>
      <c r="AA47" s="510"/>
      <c r="AB47" s="506">
        <v>3</v>
      </c>
      <c r="AC47" s="507"/>
      <c r="AD47" s="510"/>
      <c r="AE47" s="506">
        <v>4</v>
      </c>
      <c r="AF47" s="507"/>
      <c r="AG47" s="510"/>
      <c r="AH47" s="506">
        <v>5</v>
      </c>
      <c r="AI47" s="507"/>
      <c r="AJ47" s="508"/>
      <c r="AK47" s="3"/>
      <c r="AL47" s="3"/>
      <c r="AM47" s="3"/>
      <c r="AN47" s="3"/>
      <c r="AO47" s="3"/>
      <c r="AP47" s="3"/>
    </row>
    <row r="48" spans="2:68" ht="19.5" thickBot="1" x14ac:dyDescent="0.35">
      <c r="B48" s="214">
        <v>0.8</v>
      </c>
      <c r="C48" s="212"/>
      <c r="D48" s="212"/>
      <c r="E48" s="212"/>
      <c r="F48" s="212"/>
      <c r="G48" s="212"/>
      <c r="H48" s="212"/>
      <c r="I48" s="215"/>
      <c r="J48" s="211">
        <v>0.5</v>
      </c>
      <c r="K48" s="212"/>
      <c r="L48" s="212"/>
      <c r="M48" s="212"/>
      <c r="N48" s="212"/>
      <c r="O48" s="212"/>
      <c r="P48" s="213"/>
      <c r="V48" s="214">
        <v>0.4</v>
      </c>
      <c r="W48" s="212"/>
      <c r="X48" s="215"/>
      <c r="Y48" s="211">
        <v>0.3</v>
      </c>
      <c r="Z48" s="212"/>
      <c r="AA48" s="215"/>
      <c r="AB48" s="211">
        <v>0.25</v>
      </c>
      <c r="AC48" s="212"/>
      <c r="AD48" s="215"/>
      <c r="AE48" s="211">
        <v>0.1</v>
      </c>
      <c r="AF48" s="212"/>
      <c r="AG48" s="215"/>
      <c r="AH48" s="211">
        <v>0.05</v>
      </c>
      <c r="AI48" s="212"/>
      <c r="AJ48" s="213"/>
    </row>
    <row r="49" spans="22:63" x14ac:dyDescent="0.3">
      <c r="V49" s="207" t="s">
        <v>268</v>
      </c>
      <c r="W49" s="207"/>
      <c r="X49" s="207"/>
      <c r="Y49" s="207"/>
      <c r="Z49" s="207"/>
      <c r="AA49" s="207"/>
      <c r="AB49" s="207"/>
      <c r="AC49" s="207"/>
      <c r="AD49" s="207"/>
      <c r="AE49" s="207"/>
      <c r="AF49" s="207"/>
      <c r="AG49" s="207"/>
      <c r="AH49" s="207"/>
      <c r="AI49" s="207"/>
      <c r="AJ49" s="207"/>
      <c r="AK49" s="125"/>
      <c r="AL49" s="125"/>
      <c r="AM49" s="125"/>
      <c r="AN49" s="125"/>
      <c r="AO49" s="125"/>
      <c r="AP49" s="125"/>
      <c r="AQ49" s="125"/>
      <c r="AR49" s="125"/>
      <c r="AS49" s="125"/>
      <c r="AT49" s="125"/>
      <c r="AU49" s="125"/>
      <c r="AV49" s="125"/>
      <c r="AW49" s="125"/>
      <c r="AX49" s="125"/>
      <c r="AY49" s="125"/>
      <c r="AZ49" s="125"/>
      <c r="BA49" s="125"/>
      <c r="BB49" s="125"/>
      <c r="BC49" s="125"/>
      <c r="BD49" s="125"/>
      <c r="BE49" s="125"/>
      <c r="BF49" s="125"/>
      <c r="BG49" s="125"/>
      <c r="BH49" s="125"/>
      <c r="BI49" s="125"/>
      <c r="BJ49" s="125"/>
      <c r="BK49" s="125"/>
    </row>
  </sheetData>
  <sheetProtection formatCells="0" formatColumns="0" formatRows="0" selectLockedCells="1"/>
  <mergeCells count="197">
    <mergeCell ref="V49:AJ49"/>
    <mergeCell ref="B13:H13"/>
    <mergeCell ref="B14:BS14"/>
    <mergeCell ref="BT14:CU14"/>
    <mergeCell ref="CV14:DX15"/>
    <mergeCell ref="EA14:EE18"/>
    <mergeCell ref="B15:Q15"/>
    <mergeCell ref="R15:AW15"/>
    <mergeCell ref="BJ15:BO17"/>
    <mergeCell ref="BP15:BS18"/>
    <mergeCell ref="BT15:CH15"/>
    <mergeCell ref="CI15:CU15"/>
    <mergeCell ref="B16:D18"/>
    <mergeCell ref="E16:H18"/>
    <mergeCell ref="I16:M18"/>
    <mergeCell ref="N16:Q18"/>
    <mergeCell ref="R16:U18"/>
    <mergeCell ref="V16:Y18"/>
    <mergeCell ref="Z16:AC18"/>
    <mergeCell ref="AD16:AG18"/>
    <mergeCell ref="AH16:AK18"/>
    <mergeCell ref="AL16:AO18"/>
    <mergeCell ref="AP16:AS18"/>
    <mergeCell ref="AT16:AW18"/>
    <mergeCell ref="AX16:BA18"/>
    <mergeCell ref="BB16:BE18"/>
    <mergeCell ref="BF16:BI18"/>
    <mergeCell ref="BT16:BW18"/>
    <mergeCell ref="BZ16:CD18"/>
    <mergeCell ref="CE16:CH18"/>
    <mergeCell ref="CI16:CL18"/>
    <mergeCell ref="CM16:CQ18"/>
    <mergeCell ref="CR16:CU18"/>
    <mergeCell ref="CV16:DG17"/>
    <mergeCell ref="DH16:DP17"/>
    <mergeCell ref="DQ16:DX17"/>
    <mergeCell ref="BJ18:BL18"/>
    <mergeCell ref="BM18:BO18"/>
    <mergeCell ref="CV18:CY18"/>
    <mergeCell ref="DA18:DG18"/>
    <mergeCell ref="DH18:DJ18"/>
    <mergeCell ref="DL18:DM18"/>
    <mergeCell ref="DN18:DP18"/>
    <mergeCell ref="DQ18:DR18"/>
    <mergeCell ref="DU18:DX18"/>
    <mergeCell ref="BJ19:BO19"/>
    <mergeCell ref="BP19:BS19"/>
    <mergeCell ref="BT19:BW19"/>
    <mergeCell ref="BZ19:CD19"/>
    <mergeCell ref="B19:D19"/>
    <mergeCell ref="E19:H19"/>
    <mergeCell ref="I19:M19"/>
    <mergeCell ref="N19:Q19"/>
    <mergeCell ref="R19:U19"/>
    <mergeCell ref="V19:AC19"/>
    <mergeCell ref="AD19:AG19"/>
    <mergeCell ref="AH19:AK19"/>
    <mergeCell ref="AL19:AO19"/>
    <mergeCell ref="DH19:DP19"/>
    <mergeCell ref="DQ19:DX19"/>
    <mergeCell ref="EA19:EE19"/>
    <mergeCell ref="B20:D20"/>
    <mergeCell ref="E20:H20"/>
    <mergeCell ref="I20:M20"/>
    <mergeCell ref="N20:Q20"/>
    <mergeCell ref="R20:U20"/>
    <mergeCell ref="V20:Y20"/>
    <mergeCell ref="Z20:AC20"/>
    <mergeCell ref="AD20:AG20"/>
    <mergeCell ref="AH20:AK20"/>
    <mergeCell ref="AL20:AO20"/>
    <mergeCell ref="AP20:AS20"/>
    <mergeCell ref="AT20:AW20"/>
    <mergeCell ref="AX20:BA20"/>
    <mergeCell ref="BB20:BE20"/>
    <mergeCell ref="BF20:BI20"/>
    <mergeCell ref="CV20:CY20"/>
    <mergeCell ref="AP19:AS19"/>
    <mergeCell ref="AT19:AW19"/>
    <mergeCell ref="AX19:BA19"/>
    <mergeCell ref="BB19:BE19"/>
    <mergeCell ref="BF19:BI19"/>
    <mergeCell ref="I21:M21"/>
    <mergeCell ref="R21:U21"/>
    <mergeCell ref="V21:Y21"/>
    <mergeCell ref="Z21:AC21"/>
    <mergeCell ref="AD21:AG21"/>
    <mergeCell ref="AH21:AK21"/>
    <mergeCell ref="CI20:CL20"/>
    <mergeCell ref="CM20:CQ20"/>
    <mergeCell ref="CR20:CU20"/>
    <mergeCell ref="AL21:AO21"/>
    <mergeCell ref="AP21:AS21"/>
    <mergeCell ref="CI21:CL21"/>
    <mergeCell ref="BJ20:BL20"/>
    <mergeCell ref="BM20:BO20"/>
    <mergeCell ref="BP20:BS20"/>
    <mergeCell ref="BT20:BW20"/>
    <mergeCell ref="BZ20:CD20"/>
    <mergeCell ref="CE20:CH20"/>
    <mergeCell ref="B25:H25"/>
    <mergeCell ref="U25:AA25"/>
    <mergeCell ref="DC25:DI25"/>
    <mergeCell ref="M32:O32"/>
    <mergeCell ref="P32:R32"/>
    <mergeCell ref="P27:R31"/>
    <mergeCell ref="M27:O31"/>
    <mergeCell ref="F27:I31"/>
    <mergeCell ref="D27:E31"/>
    <mergeCell ref="DC26:EB26"/>
    <mergeCell ref="DC27:EB28"/>
    <mergeCell ref="BT26:CM26"/>
    <mergeCell ref="CN27:CS27"/>
    <mergeCell ref="BO26:BP26"/>
    <mergeCell ref="U26:AJ26"/>
    <mergeCell ref="B26:R26"/>
    <mergeCell ref="J27:L31"/>
    <mergeCell ref="B27:C31"/>
    <mergeCell ref="AI27:AJ27"/>
    <mergeCell ref="B32:C32"/>
    <mergeCell ref="D32:E32"/>
    <mergeCell ref="F32:I32"/>
    <mergeCell ref="B34:S34"/>
    <mergeCell ref="B35:H35"/>
    <mergeCell ref="T35:Z35"/>
    <mergeCell ref="B43:P43"/>
    <mergeCell ref="B41:P41"/>
    <mergeCell ref="Q41:S41"/>
    <mergeCell ref="T41:AH41"/>
    <mergeCell ref="AI41:AK41"/>
    <mergeCell ref="B38:P38"/>
    <mergeCell ref="Q38:S38"/>
    <mergeCell ref="B39:P39"/>
    <mergeCell ref="Q39:S39"/>
    <mergeCell ref="B40:P40"/>
    <mergeCell ref="Q40:S40"/>
    <mergeCell ref="T40:AH40"/>
    <mergeCell ref="AI40:AK40"/>
    <mergeCell ref="B48:I48"/>
    <mergeCell ref="J48:P48"/>
    <mergeCell ref="V48:X48"/>
    <mergeCell ref="Y48:AA48"/>
    <mergeCell ref="AB48:AD48"/>
    <mergeCell ref="AE48:AG48"/>
    <mergeCell ref="J32:L32"/>
    <mergeCell ref="J47:P47"/>
    <mergeCell ref="B47:I47"/>
    <mergeCell ref="B42:P42"/>
    <mergeCell ref="Q42:S42"/>
    <mergeCell ref="T42:AH42"/>
    <mergeCell ref="Q43:S43"/>
    <mergeCell ref="V46:AJ46"/>
    <mergeCell ref="V47:X47"/>
    <mergeCell ref="Y47:AA47"/>
    <mergeCell ref="AB47:AD47"/>
    <mergeCell ref="AE47:AG47"/>
    <mergeCell ref="AH47:AJ47"/>
    <mergeCell ref="B46:P46"/>
    <mergeCell ref="B36:AK36"/>
    <mergeCell ref="B37:S37"/>
    <mergeCell ref="T37:AK37"/>
    <mergeCell ref="T38:AH38"/>
    <mergeCell ref="DY14:DZ18"/>
    <mergeCell ref="DY19:DZ19"/>
    <mergeCell ref="DC30:EB30"/>
    <mergeCell ref="DQ31:EB31"/>
    <mergeCell ref="DC31:DP31"/>
    <mergeCell ref="AI30:AJ30"/>
    <mergeCell ref="AI29:AJ29"/>
    <mergeCell ref="AI28:AJ28"/>
    <mergeCell ref="CN26:CS26"/>
    <mergeCell ref="CN31:CS31"/>
    <mergeCell ref="CN30:CS30"/>
    <mergeCell ref="CN29:CS29"/>
    <mergeCell ref="CN28:CS28"/>
    <mergeCell ref="AI31:AJ31"/>
    <mergeCell ref="CV21:DG21"/>
    <mergeCell ref="DH21:DP21"/>
    <mergeCell ref="DC20:DG20"/>
    <mergeCell ref="DH20:DJ20"/>
    <mergeCell ref="EA20:EE20"/>
    <mergeCell ref="CE19:CH19"/>
    <mergeCell ref="CI19:CL19"/>
    <mergeCell ref="CM19:CQ19"/>
    <mergeCell ref="CR19:CU19"/>
    <mergeCell ref="CV19:DG19"/>
    <mergeCell ref="DC32:DP32"/>
    <mergeCell ref="DQ32:EB32"/>
    <mergeCell ref="DN20:DP20"/>
    <mergeCell ref="DQ20:DR20"/>
    <mergeCell ref="DU20:DX20"/>
    <mergeCell ref="AH48:AJ48"/>
    <mergeCell ref="T39:AH39"/>
    <mergeCell ref="AI39:AK39"/>
    <mergeCell ref="AI38:AK38"/>
    <mergeCell ref="BM26:BN26"/>
    <mergeCell ref="AI42:AK42"/>
  </mergeCells>
  <hyperlinks>
    <hyperlink ref="V49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legacy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46"/>
  <sheetViews>
    <sheetView showGridLines="0" topLeftCell="AA9" zoomScaleNormal="100" zoomScaleSheetLayoutView="100" workbookViewId="0">
      <pane ySplit="14" topLeftCell="A23" activePane="bottomLeft" state="frozen"/>
      <selection activeCell="A9" sqref="A9"/>
      <selection pane="bottomLeft" activeCell="DY21" sqref="DY21:EC21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2.7109375" style="2" customWidth="1"/>
    <col min="13" max="13" width="3.28515625" style="2" customWidth="1"/>
    <col min="14" max="21" width="2.42578125" style="2"/>
    <col min="22" max="25" width="0" style="2" hidden="1" customWidth="1"/>
    <col min="26" max="37" width="2.42578125" style="2"/>
    <col min="3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1" width="0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4" width="5.140625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7</v>
      </c>
      <c r="CF8" s="5"/>
      <c r="CG8" s="5"/>
      <c r="CH8" s="5"/>
      <c r="CI8" s="5"/>
      <c r="CJ8" s="5"/>
      <c r="CK8" s="5"/>
      <c r="CL8" s="5"/>
      <c r="CM8" s="5"/>
    </row>
    <row r="9" spans="2:133" s="73" customFormat="1" ht="20.25" x14ac:dyDescent="0.3">
      <c r="B9" s="4" t="s">
        <v>266</v>
      </c>
      <c r="CF9" s="74"/>
      <c r="CG9" s="74"/>
      <c r="CH9" s="74"/>
      <c r="CI9" s="74"/>
      <c r="CJ9" s="74"/>
      <c r="CK9" s="74"/>
      <c r="CL9" s="74"/>
      <c r="CM9" s="74"/>
    </row>
    <row r="10" spans="2:133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3" s="51" customFormat="1" ht="20.25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3" s="53" customFormat="1" ht="12.75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3" s="53" customFormat="1" ht="12.75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3" s="1" customFormat="1" ht="21" thickBot="1" x14ac:dyDescent="0.35">
      <c r="B14" s="444" t="s">
        <v>11</v>
      </c>
      <c r="C14" s="444"/>
      <c r="D14" s="444"/>
      <c r="E14" s="444"/>
      <c r="F14" s="444"/>
      <c r="G14" s="444"/>
      <c r="H14" s="444"/>
      <c r="CG14" s="9"/>
      <c r="CH14" s="9"/>
      <c r="CI14" s="9"/>
      <c r="CJ14" s="9"/>
      <c r="CK14" s="9"/>
      <c r="CL14" s="9"/>
      <c r="CM14" s="9"/>
    </row>
    <row r="15" spans="2:133" s="10" customFormat="1" ht="19.5" customHeight="1" thickBot="1" x14ac:dyDescent="0.25">
      <c r="B15" s="445" t="s">
        <v>12</v>
      </c>
      <c r="C15" s="446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  <c r="O15" s="446"/>
      <c r="P15" s="446"/>
      <c r="Q15" s="446"/>
      <c r="R15" s="446"/>
      <c r="S15" s="446"/>
      <c r="T15" s="446"/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  <c r="AM15" s="446"/>
      <c r="AN15" s="446"/>
      <c r="AO15" s="446"/>
      <c r="AP15" s="446"/>
      <c r="AQ15" s="446"/>
      <c r="AR15" s="446"/>
      <c r="AS15" s="446"/>
      <c r="AT15" s="446"/>
      <c r="AU15" s="446"/>
      <c r="AV15" s="446"/>
      <c r="AW15" s="446"/>
      <c r="AX15" s="446"/>
      <c r="AY15" s="446"/>
      <c r="AZ15" s="446"/>
      <c r="BA15" s="446"/>
      <c r="BB15" s="446"/>
      <c r="BC15" s="446"/>
      <c r="BD15" s="446"/>
      <c r="BE15" s="446"/>
      <c r="BF15" s="626"/>
      <c r="BG15" s="626"/>
      <c r="BH15" s="626"/>
      <c r="BI15" s="626"/>
      <c r="BJ15" s="446"/>
      <c r="BK15" s="446"/>
      <c r="BL15" s="446"/>
      <c r="BM15" s="446"/>
      <c r="BN15" s="446"/>
      <c r="BO15" s="446"/>
      <c r="BP15" s="446"/>
      <c r="BQ15" s="446"/>
      <c r="BR15" s="446"/>
      <c r="BS15" s="447"/>
      <c r="BT15" s="448" t="s">
        <v>13</v>
      </c>
      <c r="BU15" s="449"/>
      <c r="BV15" s="449"/>
      <c r="BW15" s="449"/>
      <c r="BX15" s="449"/>
      <c r="BY15" s="449"/>
      <c r="BZ15" s="449"/>
      <c r="CA15" s="449"/>
      <c r="CB15" s="449"/>
      <c r="CC15" s="449"/>
      <c r="CD15" s="449"/>
      <c r="CE15" s="449"/>
      <c r="CF15" s="449"/>
      <c r="CG15" s="449"/>
      <c r="CH15" s="449"/>
      <c r="CI15" s="449"/>
      <c r="CJ15" s="449"/>
      <c r="CK15" s="449"/>
      <c r="CL15" s="449"/>
      <c r="CM15" s="449"/>
      <c r="CN15" s="449"/>
      <c r="CO15" s="449"/>
      <c r="CP15" s="449"/>
      <c r="CQ15" s="449"/>
      <c r="CR15" s="449"/>
      <c r="CS15" s="449"/>
      <c r="CT15" s="449"/>
      <c r="CU15" s="450"/>
      <c r="CV15" s="480" t="s">
        <v>14</v>
      </c>
      <c r="CW15" s="629"/>
      <c r="CX15" s="629"/>
      <c r="CY15" s="629"/>
      <c r="CZ15" s="629"/>
      <c r="DA15" s="629"/>
      <c r="DB15" s="629"/>
      <c r="DC15" s="629"/>
      <c r="DD15" s="629"/>
      <c r="DE15" s="629"/>
      <c r="DF15" s="629"/>
      <c r="DG15" s="629"/>
      <c r="DH15" s="629"/>
      <c r="DI15" s="629"/>
      <c r="DJ15" s="629"/>
      <c r="DK15" s="629"/>
      <c r="DL15" s="629"/>
      <c r="DM15" s="629"/>
      <c r="DN15" s="629"/>
      <c r="DO15" s="629"/>
      <c r="DP15" s="629"/>
      <c r="DQ15" s="629"/>
      <c r="DR15" s="629"/>
      <c r="DS15" s="629"/>
      <c r="DT15" s="629"/>
      <c r="DU15" s="629"/>
      <c r="DV15" s="629"/>
      <c r="DW15" s="629"/>
      <c r="DX15" s="481"/>
      <c r="DY15" s="359" t="s">
        <v>15</v>
      </c>
      <c r="DZ15" s="360"/>
      <c r="EA15" s="360"/>
      <c r="EB15" s="360"/>
      <c r="EC15" s="361"/>
    </row>
    <row r="16" spans="2:133" s="13" customFormat="1" ht="15" customHeight="1" thickBot="1" x14ac:dyDescent="0.25">
      <c r="B16" s="593" t="s">
        <v>16</v>
      </c>
      <c r="C16" s="594"/>
      <c r="D16" s="594"/>
      <c r="E16" s="594"/>
      <c r="F16" s="594"/>
      <c r="G16" s="594"/>
      <c r="H16" s="594"/>
      <c r="I16" s="594"/>
      <c r="J16" s="594"/>
      <c r="K16" s="594"/>
      <c r="L16" s="594"/>
      <c r="M16" s="594"/>
      <c r="N16" s="594"/>
      <c r="O16" s="594"/>
      <c r="P16" s="594"/>
      <c r="Q16" s="595"/>
      <c r="R16" s="451" t="s">
        <v>17</v>
      </c>
      <c r="S16" s="452"/>
      <c r="T16" s="452"/>
      <c r="U16" s="452"/>
      <c r="V16" s="452"/>
      <c r="W16" s="452"/>
      <c r="X16" s="452"/>
      <c r="Y16" s="452"/>
      <c r="Z16" s="452"/>
      <c r="AA16" s="452"/>
      <c r="AB16" s="452"/>
      <c r="AC16" s="452"/>
      <c r="AD16" s="452"/>
      <c r="AE16" s="452"/>
      <c r="AF16" s="452"/>
      <c r="AG16" s="452"/>
      <c r="AH16" s="452"/>
      <c r="AI16" s="452"/>
      <c r="AJ16" s="452"/>
      <c r="AK16" s="452"/>
      <c r="AL16" s="452"/>
      <c r="AM16" s="452"/>
      <c r="AN16" s="452"/>
      <c r="AO16" s="452"/>
      <c r="AP16" s="452"/>
      <c r="AQ16" s="452"/>
      <c r="AR16" s="452"/>
      <c r="AS16" s="452"/>
      <c r="AT16" s="452"/>
      <c r="AU16" s="452"/>
      <c r="AV16" s="452"/>
      <c r="AW16" s="453"/>
      <c r="AX16" s="11"/>
      <c r="AY16" s="11"/>
      <c r="AZ16" s="11"/>
      <c r="BA16" s="11"/>
      <c r="BB16" s="12"/>
      <c r="BC16" s="12"/>
      <c r="BD16" s="12"/>
      <c r="BE16" s="12"/>
      <c r="BF16" s="622" t="s">
        <v>123</v>
      </c>
      <c r="BG16" s="623"/>
      <c r="BH16" s="623"/>
      <c r="BI16" s="624"/>
      <c r="BJ16" s="388" t="s">
        <v>18</v>
      </c>
      <c r="BK16" s="388"/>
      <c r="BL16" s="388"/>
      <c r="BM16" s="388"/>
      <c r="BN16" s="388"/>
      <c r="BO16" s="388"/>
      <c r="BP16" s="387" t="s">
        <v>19</v>
      </c>
      <c r="BQ16" s="388"/>
      <c r="BR16" s="388"/>
      <c r="BS16" s="389"/>
      <c r="BT16" s="368" t="s">
        <v>20</v>
      </c>
      <c r="BU16" s="369"/>
      <c r="BV16" s="369"/>
      <c r="BW16" s="369"/>
      <c r="BX16" s="369"/>
      <c r="BY16" s="369"/>
      <c r="BZ16" s="369"/>
      <c r="CA16" s="369"/>
      <c r="CB16" s="369"/>
      <c r="CC16" s="369"/>
      <c r="CD16" s="369"/>
      <c r="CE16" s="369"/>
      <c r="CF16" s="369"/>
      <c r="CG16" s="369"/>
      <c r="CH16" s="370"/>
      <c r="CI16" s="368" t="s">
        <v>21</v>
      </c>
      <c r="CJ16" s="369"/>
      <c r="CK16" s="369"/>
      <c r="CL16" s="369"/>
      <c r="CM16" s="369"/>
      <c r="CN16" s="369"/>
      <c r="CO16" s="369"/>
      <c r="CP16" s="369"/>
      <c r="CQ16" s="369"/>
      <c r="CR16" s="369"/>
      <c r="CS16" s="369"/>
      <c r="CT16" s="369"/>
      <c r="CU16" s="370"/>
      <c r="CV16" s="484"/>
      <c r="CW16" s="630"/>
      <c r="CX16" s="630"/>
      <c r="CY16" s="630"/>
      <c r="CZ16" s="630"/>
      <c r="DA16" s="630"/>
      <c r="DB16" s="630"/>
      <c r="DC16" s="630"/>
      <c r="DD16" s="630"/>
      <c r="DE16" s="630"/>
      <c r="DF16" s="630"/>
      <c r="DG16" s="630"/>
      <c r="DH16" s="630"/>
      <c r="DI16" s="630"/>
      <c r="DJ16" s="630"/>
      <c r="DK16" s="630"/>
      <c r="DL16" s="630"/>
      <c r="DM16" s="630"/>
      <c r="DN16" s="630"/>
      <c r="DO16" s="630"/>
      <c r="DP16" s="630"/>
      <c r="DQ16" s="630"/>
      <c r="DR16" s="630"/>
      <c r="DS16" s="630"/>
      <c r="DT16" s="630"/>
      <c r="DU16" s="630"/>
      <c r="DV16" s="630"/>
      <c r="DW16" s="630"/>
      <c r="DX16" s="485"/>
      <c r="DY16" s="362"/>
      <c r="DZ16" s="363"/>
      <c r="EA16" s="363"/>
      <c r="EB16" s="363"/>
      <c r="EC16" s="364"/>
    </row>
    <row r="17" spans="2:133" s="15" customFormat="1" ht="14.25" customHeight="1" x14ac:dyDescent="0.2">
      <c r="B17" s="387" t="s">
        <v>22</v>
      </c>
      <c r="C17" s="388"/>
      <c r="D17" s="459"/>
      <c r="E17" s="458" t="s">
        <v>155</v>
      </c>
      <c r="F17" s="388"/>
      <c r="G17" s="388"/>
      <c r="H17" s="388"/>
      <c r="I17" s="458" t="s">
        <v>159</v>
      </c>
      <c r="J17" s="388"/>
      <c r="K17" s="388"/>
      <c r="L17" s="388"/>
      <c r="M17" s="388"/>
      <c r="N17" s="458" t="s">
        <v>24</v>
      </c>
      <c r="O17" s="388"/>
      <c r="P17" s="388"/>
      <c r="Q17" s="388"/>
      <c r="R17" s="596" t="s">
        <v>25</v>
      </c>
      <c r="S17" s="597"/>
      <c r="T17" s="597"/>
      <c r="U17" s="597"/>
      <c r="V17" s="597" t="s">
        <v>132</v>
      </c>
      <c r="W17" s="597"/>
      <c r="X17" s="597"/>
      <c r="Y17" s="597"/>
      <c r="Z17" s="597" t="s">
        <v>182</v>
      </c>
      <c r="AA17" s="597"/>
      <c r="AB17" s="597"/>
      <c r="AC17" s="597"/>
      <c r="AD17" s="597" t="s">
        <v>26</v>
      </c>
      <c r="AE17" s="597"/>
      <c r="AF17" s="597"/>
      <c r="AG17" s="597"/>
      <c r="AH17" s="597" t="s">
        <v>27</v>
      </c>
      <c r="AI17" s="597"/>
      <c r="AJ17" s="597"/>
      <c r="AK17" s="597"/>
      <c r="AL17" s="597" t="s">
        <v>28</v>
      </c>
      <c r="AM17" s="597"/>
      <c r="AN17" s="597"/>
      <c r="AO17" s="597"/>
      <c r="AP17" s="597" t="s">
        <v>29</v>
      </c>
      <c r="AQ17" s="597"/>
      <c r="AR17" s="597"/>
      <c r="AS17" s="597"/>
      <c r="AT17" s="597" t="s">
        <v>30</v>
      </c>
      <c r="AU17" s="597"/>
      <c r="AV17" s="597"/>
      <c r="AW17" s="627"/>
      <c r="AX17" s="385" t="s">
        <v>122</v>
      </c>
      <c r="AY17" s="385"/>
      <c r="AZ17" s="385"/>
      <c r="BA17" s="386"/>
      <c r="BB17" s="385" t="s">
        <v>134</v>
      </c>
      <c r="BC17" s="385"/>
      <c r="BD17" s="385"/>
      <c r="BE17" s="385"/>
      <c r="BF17" s="598"/>
      <c r="BG17" s="599"/>
      <c r="BH17" s="599"/>
      <c r="BI17" s="625"/>
      <c r="BJ17" s="388"/>
      <c r="BK17" s="388"/>
      <c r="BL17" s="388"/>
      <c r="BM17" s="388"/>
      <c r="BN17" s="388"/>
      <c r="BO17" s="388"/>
      <c r="BP17" s="387"/>
      <c r="BQ17" s="388"/>
      <c r="BR17" s="388"/>
      <c r="BS17" s="389"/>
      <c r="BT17" s="455" t="s">
        <v>31</v>
      </c>
      <c r="BU17" s="442"/>
      <c r="BV17" s="442"/>
      <c r="BW17" s="443"/>
      <c r="BX17" s="14"/>
      <c r="BY17" s="14"/>
      <c r="BZ17" s="441" t="s">
        <v>32</v>
      </c>
      <c r="CA17" s="442"/>
      <c r="CB17" s="442"/>
      <c r="CC17" s="442"/>
      <c r="CD17" s="443"/>
      <c r="CE17" s="441" t="s">
        <v>33</v>
      </c>
      <c r="CF17" s="442"/>
      <c r="CG17" s="442"/>
      <c r="CH17" s="454"/>
      <c r="CI17" s="400" t="s">
        <v>34</v>
      </c>
      <c r="CJ17" s="401"/>
      <c r="CK17" s="401"/>
      <c r="CL17" s="402"/>
      <c r="CM17" s="406" t="s">
        <v>32</v>
      </c>
      <c r="CN17" s="401"/>
      <c r="CO17" s="401"/>
      <c r="CP17" s="401"/>
      <c r="CQ17" s="402"/>
      <c r="CR17" s="406" t="s">
        <v>35</v>
      </c>
      <c r="CS17" s="401"/>
      <c r="CT17" s="401"/>
      <c r="CU17" s="401"/>
      <c r="CV17" s="410" t="s">
        <v>36</v>
      </c>
      <c r="CW17" s="379"/>
      <c r="CX17" s="379"/>
      <c r="CY17" s="379"/>
      <c r="CZ17" s="379"/>
      <c r="DA17" s="379"/>
      <c r="DB17" s="379"/>
      <c r="DC17" s="379"/>
      <c r="DD17" s="379"/>
      <c r="DE17" s="379"/>
      <c r="DF17" s="379"/>
      <c r="DG17" s="380"/>
      <c r="DH17" s="410" t="s">
        <v>37</v>
      </c>
      <c r="DI17" s="379"/>
      <c r="DJ17" s="379"/>
      <c r="DK17" s="379"/>
      <c r="DL17" s="379"/>
      <c r="DM17" s="379"/>
      <c r="DN17" s="379"/>
      <c r="DO17" s="379"/>
      <c r="DP17" s="380"/>
      <c r="DQ17" s="410" t="s">
        <v>38</v>
      </c>
      <c r="DR17" s="379"/>
      <c r="DS17" s="379"/>
      <c r="DT17" s="379"/>
      <c r="DU17" s="379"/>
      <c r="DV17" s="379"/>
      <c r="DW17" s="379"/>
      <c r="DX17" s="379"/>
      <c r="DY17" s="362"/>
      <c r="DZ17" s="363"/>
      <c r="EA17" s="363"/>
      <c r="EB17" s="363"/>
      <c r="EC17" s="364"/>
    </row>
    <row r="18" spans="2:133" s="13" customFormat="1" ht="23.25" customHeight="1" thickBot="1" x14ac:dyDescent="0.25">
      <c r="B18" s="387"/>
      <c r="C18" s="388"/>
      <c r="D18" s="459"/>
      <c r="E18" s="458"/>
      <c r="F18" s="388"/>
      <c r="G18" s="388"/>
      <c r="H18" s="388"/>
      <c r="I18" s="458"/>
      <c r="J18" s="388"/>
      <c r="K18" s="388"/>
      <c r="L18" s="388"/>
      <c r="M18" s="388"/>
      <c r="N18" s="458"/>
      <c r="O18" s="388"/>
      <c r="P18" s="388"/>
      <c r="Q18" s="388"/>
      <c r="R18" s="598"/>
      <c r="S18" s="599"/>
      <c r="T18" s="599"/>
      <c r="U18" s="599"/>
      <c r="V18" s="599"/>
      <c r="W18" s="599"/>
      <c r="X18" s="599"/>
      <c r="Y18" s="599"/>
      <c r="Z18" s="599"/>
      <c r="AA18" s="599"/>
      <c r="AB18" s="599"/>
      <c r="AC18" s="599"/>
      <c r="AD18" s="599"/>
      <c r="AE18" s="599"/>
      <c r="AF18" s="599"/>
      <c r="AG18" s="599"/>
      <c r="AH18" s="599"/>
      <c r="AI18" s="599"/>
      <c r="AJ18" s="599"/>
      <c r="AK18" s="599"/>
      <c r="AL18" s="599"/>
      <c r="AM18" s="599"/>
      <c r="AN18" s="599"/>
      <c r="AO18" s="599"/>
      <c r="AP18" s="599"/>
      <c r="AQ18" s="599"/>
      <c r="AR18" s="599"/>
      <c r="AS18" s="599"/>
      <c r="AT18" s="599"/>
      <c r="AU18" s="599"/>
      <c r="AV18" s="599"/>
      <c r="AW18" s="625"/>
      <c r="AX18" s="388"/>
      <c r="AY18" s="388"/>
      <c r="AZ18" s="388"/>
      <c r="BA18" s="389"/>
      <c r="BB18" s="388"/>
      <c r="BC18" s="388"/>
      <c r="BD18" s="388"/>
      <c r="BE18" s="388"/>
      <c r="BF18" s="598"/>
      <c r="BG18" s="599"/>
      <c r="BH18" s="599"/>
      <c r="BI18" s="625"/>
      <c r="BJ18" s="391"/>
      <c r="BK18" s="391"/>
      <c r="BL18" s="391"/>
      <c r="BM18" s="391"/>
      <c r="BN18" s="391"/>
      <c r="BO18" s="391"/>
      <c r="BP18" s="387"/>
      <c r="BQ18" s="388"/>
      <c r="BR18" s="388"/>
      <c r="BS18" s="389"/>
      <c r="BT18" s="400"/>
      <c r="BU18" s="401"/>
      <c r="BV18" s="401"/>
      <c r="BW18" s="402"/>
      <c r="BX18" s="16"/>
      <c r="BY18" s="16"/>
      <c r="BZ18" s="406"/>
      <c r="CA18" s="401"/>
      <c r="CB18" s="401"/>
      <c r="CC18" s="401"/>
      <c r="CD18" s="402"/>
      <c r="CE18" s="406"/>
      <c r="CF18" s="401"/>
      <c r="CG18" s="401"/>
      <c r="CH18" s="408"/>
      <c r="CI18" s="400"/>
      <c r="CJ18" s="401"/>
      <c r="CK18" s="401"/>
      <c r="CL18" s="402"/>
      <c r="CM18" s="406"/>
      <c r="CN18" s="401"/>
      <c r="CO18" s="401"/>
      <c r="CP18" s="401"/>
      <c r="CQ18" s="402"/>
      <c r="CR18" s="406"/>
      <c r="CS18" s="401"/>
      <c r="CT18" s="401"/>
      <c r="CU18" s="401"/>
      <c r="CV18" s="411"/>
      <c r="CW18" s="382"/>
      <c r="CX18" s="382"/>
      <c r="CY18" s="382"/>
      <c r="CZ18" s="382"/>
      <c r="DA18" s="382"/>
      <c r="DB18" s="382"/>
      <c r="DC18" s="382"/>
      <c r="DD18" s="382"/>
      <c r="DE18" s="382"/>
      <c r="DF18" s="382"/>
      <c r="DG18" s="412"/>
      <c r="DH18" s="414"/>
      <c r="DI18" s="381"/>
      <c r="DJ18" s="381"/>
      <c r="DK18" s="381"/>
      <c r="DL18" s="382"/>
      <c r="DM18" s="382"/>
      <c r="DN18" s="381"/>
      <c r="DO18" s="381"/>
      <c r="DP18" s="383"/>
      <c r="DQ18" s="414"/>
      <c r="DR18" s="381"/>
      <c r="DS18" s="381"/>
      <c r="DT18" s="381"/>
      <c r="DU18" s="381"/>
      <c r="DV18" s="381"/>
      <c r="DW18" s="381"/>
      <c r="DX18" s="381"/>
      <c r="DY18" s="362"/>
      <c r="DZ18" s="363"/>
      <c r="EA18" s="363"/>
      <c r="EB18" s="363"/>
      <c r="EC18" s="364"/>
    </row>
    <row r="19" spans="2:133" s="13" customFormat="1" ht="57.75" customHeight="1" x14ac:dyDescent="0.2">
      <c r="B19" s="438"/>
      <c r="C19" s="439"/>
      <c r="D19" s="461"/>
      <c r="E19" s="460"/>
      <c r="F19" s="439"/>
      <c r="G19" s="439"/>
      <c r="H19" s="439"/>
      <c r="I19" s="460"/>
      <c r="J19" s="439"/>
      <c r="K19" s="439"/>
      <c r="L19" s="439"/>
      <c r="M19" s="439"/>
      <c r="N19" s="460"/>
      <c r="O19" s="439"/>
      <c r="P19" s="439"/>
      <c r="Q19" s="439"/>
      <c r="R19" s="598"/>
      <c r="S19" s="599"/>
      <c r="T19" s="599"/>
      <c r="U19" s="599"/>
      <c r="V19" s="599"/>
      <c r="W19" s="599"/>
      <c r="X19" s="599"/>
      <c r="Y19" s="599"/>
      <c r="Z19" s="599"/>
      <c r="AA19" s="599"/>
      <c r="AB19" s="599"/>
      <c r="AC19" s="599"/>
      <c r="AD19" s="599"/>
      <c r="AE19" s="599"/>
      <c r="AF19" s="599"/>
      <c r="AG19" s="599"/>
      <c r="AH19" s="599"/>
      <c r="AI19" s="599"/>
      <c r="AJ19" s="599"/>
      <c r="AK19" s="599"/>
      <c r="AL19" s="599"/>
      <c r="AM19" s="599"/>
      <c r="AN19" s="599"/>
      <c r="AO19" s="599"/>
      <c r="AP19" s="599"/>
      <c r="AQ19" s="599"/>
      <c r="AR19" s="599"/>
      <c r="AS19" s="599"/>
      <c r="AT19" s="599"/>
      <c r="AU19" s="599"/>
      <c r="AV19" s="599"/>
      <c r="AW19" s="625"/>
      <c r="AX19" s="439"/>
      <c r="AY19" s="439"/>
      <c r="AZ19" s="439"/>
      <c r="BA19" s="440"/>
      <c r="BB19" s="439"/>
      <c r="BC19" s="439"/>
      <c r="BD19" s="439"/>
      <c r="BE19" s="439"/>
      <c r="BF19" s="598"/>
      <c r="BG19" s="599"/>
      <c r="BH19" s="599"/>
      <c r="BI19" s="625"/>
      <c r="BJ19" s="628" t="s">
        <v>39</v>
      </c>
      <c r="BK19" s="578"/>
      <c r="BL19" s="578"/>
      <c r="BM19" s="578" t="s">
        <v>40</v>
      </c>
      <c r="BN19" s="578"/>
      <c r="BO19" s="579"/>
      <c r="BP19" s="438"/>
      <c r="BQ19" s="439"/>
      <c r="BR19" s="439"/>
      <c r="BS19" s="440"/>
      <c r="BT19" s="403"/>
      <c r="BU19" s="404"/>
      <c r="BV19" s="404"/>
      <c r="BW19" s="405"/>
      <c r="BX19" s="17"/>
      <c r="BY19" s="17"/>
      <c r="BZ19" s="407"/>
      <c r="CA19" s="404"/>
      <c r="CB19" s="404"/>
      <c r="CC19" s="404"/>
      <c r="CD19" s="405"/>
      <c r="CE19" s="407"/>
      <c r="CF19" s="404"/>
      <c r="CG19" s="404"/>
      <c r="CH19" s="409"/>
      <c r="CI19" s="403"/>
      <c r="CJ19" s="404"/>
      <c r="CK19" s="404"/>
      <c r="CL19" s="405"/>
      <c r="CM19" s="407"/>
      <c r="CN19" s="404"/>
      <c r="CO19" s="404"/>
      <c r="CP19" s="404"/>
      <c r="CQ19" s="405"/>
      <c r="CR19" s="407"/>
      <c r="CS19" s="404"/>
      <c r="CT19" s="404"/>
      <c r="CU19" s="404"/>
      <c r="CV19" s="371" t="s">
        <v>32</v>
      </c>
      <c r="CW19" s="372"/>
      <c r="CX19" s="372"/>
      <c r="CY19" s="372"/>
      <c r="CZ19" s="87"/>
      <c r="DA19" s="372" t="s">
        <v>41</v>
      </c>
      <c r="DB19" s="372"/>
      <c r="DC19" s="373"/>
      <c r="DD19" s="373"/>
      <c r="DE19" s="373"/>
      <c r="DF19" s="373"/>
      <c r="DG19" s="374"/>
      <c r="DH19" s="631" t="s">
        <v>42</v>
      </c>
      <c r="DI19" s="395"/>
      <c r="DJ19" s="396"/>
      <c r="DK19" s="86"/>
      <c r="DL19" s="394" t="s">
        <v>154</v>
      </c>
      <c r="DM19" s="394"/>
      <c r="DN19" s="395" t="s">
        <v>43</v>
      </c>
      <c r="DO19" s="395"/>
      <c r="DP19" s="425"/>
      <c r="DQ19" s="413" t="s">
        <v>44</v>
      </c>
      <c r="DR19" s="394"/>
      <c r="DS19" s="88"/>
      <c r="DT19" s="88"/>
      <c r="DU19" s="395" t="s">
        <v>45</v>
      </c>
      <c r="DV19" s="395"/>
      <c r="DW19" s="395"/>
      <c r="DX19" s="395"/>
      <c r="DY19" s="365"/>
      <c r="DZ19" s="366"/>
      <c r="EA19" s="366"/>
      <c r="EB19" s="366"/>
      <c r="EC19" s="367"/>
    </row>
    <row r="20" spans="2:133" s="13" customFormat="1" ht="12.75" customHeight="1" x14ac:dyDescent="0.2">
      <c r="B20" s="572">
        <v>1</v>
      </c>
      <c r="C20" s="571"/>
      <c r="D20" s="571"/>
      <c r="E20" s="571">
        <v>2</v>
      </c>
      <c r="F20" s="571"/>
      <c r="G20" s="571"/>
      <c r="H20" s="571"/>
      <c r="I20" s="233">
        <v>3</v>
      </c>
      <c r="J20" s="231"/>
      <c r="K20" s="231"/>
      <c r="L20" s="231"/>
      <c r="M20" s="231"/>
      <c r="N20" s="571">
        <v>4</v>
      </c>
      <c r="O20" s="571"/>
      <c r="P20" s="571"/>
      <c r="Q20" s="233"/>
      <c r="R20" s="572">
        <v>5</v>
      </c>
      <c r="S20" s="571"/>
      <c r="T20" s="571"/>
      <c r="U20" s="571"/>
      <c r="V20" s="233">
        <v>6</v>
      </c>
      <c r="W20" s="231"/>
      <c r="X20" s="231"/>
      <c r="Y20" s="231"/>
      <c r="Z20" s="231"/>
      <c r="AA20" s="231"/>
      <c r="AB20" s="231"/>
      <c r="AC20" s="232"/>
      <c r="AD20" s="571">
        <v>7</v>
      </c>
      <c r="AE20" s="571"/>
      <c r="AF20" s="571"/>
      <c r="AG20" s="571"/>
      <c r="AH20" s="571">
        <v>8</v>
      </c>
      <c r="AI20" s="571"/>
      <c r="AJ20" s="571"/>
      <c r="AK20" s="571"/>
      <c r="AL20" s="571">
        <v>9</v>
      </c>
      <c r="AM20" s="571"/>
      <c r="AN20" s="571"/>
      <c r="AO20" s="571"/>
      <c r="AP20" s="571">
        <v>10</v>
      </c>
      <c r="AQ20" s="571"/>
      <c r="AR20" s="571"/>
      <c r="AS20" s="571"/>
      <c r="AT20" s="571">
        <v>11</v>
      </c>
      <c r="AU20" s="571"/>
      <c r="AV20" s="571"/>
      <c r="AW20" s="573"/>
      <c r="AX20" s="232">
        <v>12</v>
      </c>
      <c r="AY20" s="571"/>
      <c r="AZ20" s="571"/>
      <c r="BA20" s="573"/>
      <c r="BB20" s="232">
        <v>12</v>
      </c>
      <c r="BC20" s="571"/>
      <c r="BD20" s="571"/>
      <c r="BE20" s="233"/>
      <c r="BF20" s="574">
        <v>9</v>
      </c>
      <c r="BG20" s="575"/>
      <c r="BH20" s="575"/>
      <c r="BI20" s="576"/>
      <c r="BJ20" s="398" t="s">
        <v>279</v>
      </c>
      <c r="BK20" s="231"/>
      <c r="BL20" s="231"/>
      <c r="BM20" s="231"/>
      <c r="BN20" s="231"/>
      <c r="BO20" s="231"/>
      <c r="BP20" s="574">
        <v>11</v>
      </c>
      <c r="BQ20" s="575"/>
      <c r="BR20" s="575"/>
      <c r="BS20" s="576"/>
      <c r="BT20" s="393">
        <v>12</v>
      </c>
      <c r="BU20" s="376"/>
      <c r="BV20" s="376"/>
      <c r="BW20" s="377"/>
      <c r="BX20" s="20"/>
      <c r="BY20" s="20"/>
      <c r="BZ20" s="375">
        <v>13</v>
      </c>
      <c r="CA20" s="376"/>
      <c r="CB20" s="376"/>
      <c r="CC20" s="376"/>
      <c r="CD20" s="377"/>
      <c r="CE20" s="375">
        <v>14</v>
      </c>
      <c r="CF20" s="376"/>
      <c r="CG20" s="376"/>
      <c r="CH20" s="378"/>
      <c r="CI20" s="393">
        <v>15</v>
      </c>
      <c r="CJ20" s="376"/>
      <c r="CK20" s="376"/>
      <c r="CL20" s="377"/>
      <c r="CM20" s="375">
        <v>16</v>
      </c>
      <c r="CN20" s="376"/>
      <c r="CO20" s="376"/>
      <c r="CP20" s="376"/>
      <c r="CQ20" s="377"/>
      <c r="CR20" s="375">
        <v>17</v>
      </c>
      <c r="CS20" s="376"/>
      <c r="CT20" s="376"/>
      <c r="CU20" s="376"/>
      <c r="CV20" s="418">
        <v>21</v>
      </c>
      <c r="CW20" s="419"/>
      <c r="CX20" s="419"/>
      <c r="CY20" s="419"/>
      <c r="CZ20" s="419"/>
      <c r="DA20" s="419"/>
      <c r="DB20" s="419"/>
      <c r="DC20" s="419"/>
      <c r="DD20" s="419"/>
      <c r="DE20" s="419"/>
      <c r="DF20" s="419"/>
      <c r="DG20" s="421"/>
      <c r="DH20" s="418">
        <v>18</v>
      </c>
      <c r="DI20" s="419"/>
      <c r="DJ20" s="419"/>
      <c r="DK20" s="419"/>
      <c r="DL20" s="420"/>
      <c r="DM20" s="420"/>
      <c r="DN20" s="419"/>
      <c r="DO20" s="419"/>
      <c r="DP20" s="421"/>
      <c r="DQ20" s="418">
        <v>19</v>
      </c>
      <c r="DR20" s="419"/>
      <c r="DS20" s="419"/>
      <c r="DT20" s="419"/>
      <c r="DU20" s="419"/>
      <c r="DV20" s="419"/>
      <c r="DW20" s="419"/>
      <c r="DX20" s="419"/>
      <c r="DY20" s="422">
        <v>20</v>
      </c>
      <c r="DZ20" s="423"/>
      <c r="EA20" s="423"/>
      <c r="EB20" s="423"/>
      <c r="EC20" s="424"/>
    </row>
    <row r="21" spans="2:133" s="24" customFormat="1" ht="30.75" customHeight="1" thickBot="1" x14ac:dyDescent="0.25">
      <c r="B21" s="564"/>
      <c r="C21" s="565"/>
      <c r="D21" s="565"/>
      <c r="E21" s="566">
        <v>4482</v>
      </c>
      <c r="F21" s="566"/>
      <c r="G21" s="566"/>
      <c r="H21" s="566"/>
      <c r="I21" s="235"/>
      <c r="J21" s="236"/>
      <c r="K21" s="236"/>
      <c r="L21" s="236"/>
      <c r="M21" s="236"/>
      <c r="N21" s="560">
        <f>E21*B21*I21</f>
        <v>0</v>
      </c>
      <c r="O21" s="560"/>
      <c r="P21" s="560"/>
      <c r="Q21" s="242"/>
      <c r="R21" s="564"/>
      <c r="S21" s="565"/>
      <c r="T21" s="565"/>
      <c r="U21" s="565"/>
      <c r="V21" s="565"/>
      <c r="W21" s="565"/>
      <c r="X21" s="565"/>
      <c r="Y21" s="565"/>
      <c r="Z21" s="560">
        <v>0.3</v>
      </c>
      <c r="AA21" s="560"/>
      <c r="AB21" s="560"/>
      <c r="AC21" s="560"/>
      <c r="AD21" s="565"/>
      <c r="AE21" s="565"/>
      <c r="AF21" s="565"/>
      <c r="AG21" s="565"/>
      <c r="AH21" s="565"/>
      <c r="AI21" s="565"/>
      <c r="AJ21" s="565"/>
      <c r="AK21" s="565"/>
      <c r="AL21" s="568"/>
      <c r="AM21" s="568"/>
      <c r="AN21" s="568"/>
      <c r="AO21" s="568"/>
      <c r="AP21" s="568"/>
      <c r="AQ21" s="568"/>
      <c r="AR21" s="568"/>
      <c r="AS21" s="568"/>
      <c r="AT21" s="560">
        <f>SUM(R21:AS21)</f>
        <v>0.3</v>
      </c>
      <c r="AU21" s="560"/>
      <c r="AV21" s="560"/>
      <c r="AW21" s="561"/>
      <c r="AX21" s="282">
        <f>IF(B21&gt;1,N21+N21*(R21+Z21+AD21+AH21+AL21+AP21)+(N21/B21*1*V21),0)</f>
        <v>0</v>
      </c>
      <c r="AY21" s="566"/>
      <c r="AZ21" s="566"/>
      <c r="BA21" s="570"/>
      <c r="BB21" s="282">
        <f>IF(B21&lt;=1,N21+N21*(R21+V21+Z21+AD21+AH21+AL21+AP21),0)</f>
        <v>0</v>
      </c>
      <c r="BC21" s="566"/>
      <c r="BD21" s="566"/>
      <c r="BE21" s="280"/>
      <c r="BF21" s="559">
        <f>AX21+BB21</f>
        <v>0</v>
      </c>
      <c r="BG21" s="560"/>
      <c r="BH21" s="560"/>
      <c r="BI21" s="561"/>
      <c r="BJ21" s="243">
        <v>1.7</v>
      </c>
      <c r="BK21" s="243"/>
      <c r="BL21" s="243"/>
      <c r="BM21" s="344">
        <v>0.5</v>
      </c>
      <c r="BN21" s="345"/>
      <c r="BO21" s="346"/>
      <c r="BP21" s="559">
        <f>BF21*SUM(BJ21:BO21)</f>
        <v>0</v>
      </c>
      <c r="BQ21" s="560"/>
      <c r="BR21" s="560"/>
      <c r="BS21" s="561"/>
      <c r="BT21" s="339">
        <v>3.5</v>
      </c>
      <c r="BU21" s="340"/>
      <c r="BV21" s="340"/>
      <c r="BW21" s="341"/>
      <c r="BX21" s="79">
        <f>IF(B21&gt;=1,((N21/B21*1)+(N21/B21*1)*AT21+DL21+DM21)*0.15/3.5*BT21,0)</f>
        <v>0</v>
      </c>
      <c r="BY21" s="84">
        <f>IF(BX21=0,(BF21+DL21+DM21)*0.15/3.5*BT21,0)</f>
        <v>0</v>
      </c>
      <c r="BZ21" s="242">
        <f>BX21+BY21</f>
        <v>0</v>
      </c>
      <c r="CA21" s="243"/>
      <c r="CB21" s="243"/>
      <c r="CC21" s="243"/>
      <c r="CD21" s="342"/>
      <c r="CE21" s="242">
        <f>BZ21*SUM(BJ21:BO21)</f>
        <v>0</v>
      </c>
      <c r="CF21" s="243"/>
      <c r="CG21" s="243"/>
      <c r="CH21" s="244"/>
      <c r="CI21" s="279"/>
      <c r="CJ21" s="236"/>
      <c r="CK21" s="236"/>
      <c r="CL21" s="237"/>
      <c r="CM21" s="242">
        <f>N21*CI21</f>
        <v>0</v>
      </c>
      <c r="CN21" s="243"/>
      <c r="CO21" s="243"/>
      <c r="CP21" s="243"/>
      <c r="CQ21" s="342"/>
      <c r="CR21" s="242">
        <f>CM21*SUM(BJ21:BO21)</f>
        <v>0</v>
      </c>
      <c r="CS21" s="243"/>
      <c r="CT21" s="243"/>
      <c r="CU21" s="243"/>
      <c r="CV21" s="279"/>
      <c r="CW21" s="236"/>
      <c r="CX21" s="236"/>
      <c r="CY21" s="236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242">
        <f>(DA21+DB21)*SUM(BJ21:BO21)</f>
        <v>0</v>
      </c>
      <c r="DD21" s="243"/>
      <c r="DE21" s="243"/>
      <c r="DF21" s="243"/>
      <c r="DG21" s="244"/>
      <c r="DH21" s="279"/>
      <c r="DI21" s="236"/>
      <c r="DJ21" s="237"/>
      <c r="DK21" s="84">
        <f>DH21*B21</f>
        <v>0</v>
      </c>
      <c r="DL21" s="84">
        <f>IF(B21&gt;=1,DK21/B21*1,0)</f>
        <v>0</v>
      </c>
      <c r="DM21" s="84">
        <f>IF(DL21=0,DK21,0)</f>
        <v>0</v>
      </c>
      <c r="DN21" s="242">
        <f>DH21*B21*SUM(BJ21:BO21)</f>
        <v>0</v>
      </c>
      <c r="DO21" s="243"/>
      <c r="DP21" s="244"/>
      <c r="DQ21" s="332"/>
      <c r="DR21" s="333"/>
      <c r="DS21" s="139">
        <f>IF(B21&gt;1,(BP21+DN21)/B21*1*DQ21,0)</f>
        <v>0</v>
      </c>
      <c r="DT21" s="139">
        <f>IF(B21&lt;=1,(BP21+DN21)*B21*DQ21,0)</f>
        <v>0</v>
      </c>
      <c r="DU21" s="243">
        <f>DS21+DT21</f>
        <v>0</v>
      </c>
      <c r="DV21" s="243"/>
      <c r="DW21" s="243"/>
      <c r="DX21" s="243"/>
      <c r="DY21" s="415">
        <f>BP21+CE21+CR21+DC21+DN21+DU21</f>
        <v>0</v>
      </c>
      <c r="DZ21" s="416"/>
      <c r="EA21" s="416"/>
      <c r="EB21" s="416"/>
      <c r="EC21" s="417"/>
    </row>
    <row r="22" spans="2:133" s="55" customFormat="1" ht="21.75" customHeight="1" x14ac:dyDescent="0.2">
      <c r="E22" s="26"/>
      <c r="F22" s="26"/>
      <c r="G22" s="26"/>
      <c r="H22" s="26"/>
      <c r="I22" s="557" t="s">
        <v>158</v>
      </c>
      <c r="J22" s="557"/>
      <c r="K22" s="557"/>
      <c r="L22" s="557"/>
      <c r="M22" s="557"/>
      <c r="N22" s="56"/>
      <c r="R22" s="558" t="s">
        <v>160</v>
      </c>
      <c r="S22" s="558"/>
      <c r="T22" s="558"/>
      <c r="U22" s="558"/>
      <c r="V22" s="558" t="s">
        <v>137</v>
      </c>
      <c r="W22" s="558"/>
      <c r="X22" s="558"/>
      <c r="Y22" s="328"/>
      <c r="Z22" s="621"/>
      <c r="AA22" s="621"/>
      <c r="AB22" s="621"/>
      <c r="AC22" s="621"/>
      <c r="AD22" s="558" t="s">
        <v>47</v>
      </c>
      <c r="AE22" s="558"/>
      <c r="AF22" s="558"/>
      <c r="AG22" s="558"/>
      <c r="AH22" s="558" t="s">
        <v>161</v>
      </c>
      <c r="AI22" s="558"/>
      <c r="AJ22" s="558"/>
      <c r="AK22" s="558"/>
      <c r="AL22" s="558" t="s">
        <v>50</v>
      </c>
      <c r="AM22" s="558"/>
      <c r="AN22" s="558"/>
      <c r="AO22" s="558"/>
      <c r="AP22" s="558" t="s">
        <v>51</v>
      </c>
      <c r="AQ22" s="558"/>
      <c r="AR22" s="558"/>
      <c r="AS22" s="558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328" t="s">
        <v>52</v>
      </c>
      <c r="CJ22" s="329"/>
      <c r="CK22" s="329"/>
      <c r="CL22" s="330"/>
      <c r="CV22" s="328" t="s">
        <v>53</v>
      </c>
      <c r="CW22" s="329"/>
      <c r="CX22" s="329"/>
      <c r="CY22" s="329"/>
      <c r="CZ22" s="329"/>
      <c r="DA22" s="329"/>
      <c r="DB22" s="329"/>
      <c r="DC22" s="329"/>
      <c r="DD22" s="329"/>
      <c r="DE22" s="329"/>
      <c r="DF22" s="329"/>
      <c r="DG22" s="330"/>
      <c r="DH22" s="328" t="s">
        <v>54</v>
      </c>
      <c r="DI22" s="329"/>
      <c r="DJ22" s="329"/>
      <c r="DK22" s="329"/>
      <c r="DL22" s="329"/>
      <c r="DM22" s="329"/>
      <c r="DN22" s="329"/>
      <c r="DO22" s="329"/>
      <c r="DP22" s="330"/>
      <c r="DQ22" s="25"/>
      <c r="DR22" s="26"/>
      <c r="DS22" s="26"/>
      <c r="DT22" s="26"/>
      <c r="DU22" s="26"/>
      <c r="DV22" s="26"/>
      <c r="DW22" s="26"/>
      <c r="DX22" s="26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7" customFormat="1" ht="12.75" x14ac:dyDescent="0.2"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</row>
    <row r="25" spans="2:133" s="7" customFormat="1" ht="12.75" x14ac:dyDescent="0.2"/>
    <row r="26" spans="2:133" s="6" customFormat="1" ht="20.25" hidden="1" x14ac:dyDescent="0.3">
      <c r="B26" s="1" t="s">
        <v>55</v>
      </c>
    </row>
    <row r="27" spans="2:133" s="7" customFormat="1" ht="12.75" x14ac:dyDescent="0.2">
      <c r="BM27" s="8"/>
      <c r="BN27" s="8"/>
      <c r="BO27" s="8"/>
      <c r="BP27" s="8"/>
    </row>
    <row r="28" spans="2:133" s="7" customFormat="1" ht="19.5" thickBot="1" x14ac:dyDescent="0.35">
      <c r="B28" s="538" t="s">
        <v>56</v>
      </c>
      <c r="C28" s="538"/>
      <c r="D28" s="538"/>
      <c r="E28" s="538"/>
      <c r="F28" s="538"/>
      <c r="G28" s="538"/>
      <c r="H28" s="538"/>
      <c r="V28" s="43"/>
      <c r="W28" s="43"/>
      <c r="X28" s="43"/>
      <c r="Y28" s="43"/>
      <c r="Z28" s="43"/>
      <c r="AA28" s="43"/>
      <c r="AB28" s="530" t="s">
        <v>57</v>
      </c>
      <c r="AC28" s="530"/>
      <c r="AD28" s="530"/>
      <c r="AE28" s="530"/>
      <c r="AF28" s="530"/>
      <c r="AG28" s="530"/>
      <c r="AH28" s="530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V28" s="83" t="s">
        <v>87</v>
      </c>
      <c r="BW28" s="83"/>
      <c r="BX28" s="83"/>
      <c r="BY28" s="83"/>
      <c r="BZ28" s="83"/>
      <c r="CA28" s="83"/>
      <c r="CB28" s="83"/>
      <c r="DI28" s="111" t="s">
        <v>88</v>
      </c>
      <c r="DJ28" s="111"/>
      <c r="DK28" s="111"/>
      <c r="DL28" s="111"/>
      <c r="DM28" s="111"/>
      <c r="DN28" s="111"/>
      <c r="DO28" s="111"/>
      <c r="DP28" s="110"/>
      <c r="DQ28" s="2"/>
      <c r="DR28" s="2"/>
      <c r="DS28" s="2"/>
      <c r="DT28" s="2"/>
      <c r="DU28" s="2"/>
      <c r="DV28" s="2"/>
      <c r="DW28" s="2"/>
    </row>
    <row r="29" spans="2:133" ht="30" customHeight="1" x14ac:dyDescent="0.3">
      <c r="B29" s="611" t="s">
        <v>60</v>
      </c>
      <c r="C29" s="612"/>
      <c r="D29" s="612"/>
      <c r="E29" s="612"/>
      <c r="F29" s="612"/>
      <c r="G29" s="612"/>
      <c r="H29" s="612"/>
      <c r="I29" s="612"/>
      <c r="J29" s="612"/>
      <c r="K29" s="612"/>
      <c r="L29" s="612"/>
      <c r="M29" s="612"/>
      <c r="N29" s="612"/>
      <c r="O29" s="612"/>
      <c r="P29" s="612"/>
      <c r="Q29" s="612"/>
      <c r="R29" s="613"/>
      <c r="V29" s="37"/>
      <c r="W29" s="37"/>
      <c r="X29" s="37"/>
      <c r="Y29" s="37"/>
      <c r="Z29" s="37"/>
      <c r="AA29" s="37"/>
      <c r="AB29" s="614" t="s">
        <v>25</v>
      </c>
      <c r="AC29" s="615"/>
      <c r="AD29" s="615"/>
      <c r="AE29" s="615"/>
      <c r="AF29" s="615"/>
      <c r="AG29" s="615"/>
      <c r="AH29" s="615"/>
      <c r="AI29" s="615"/>
      <c r="AJ29" s="615"/>
      <c r="AK29" s="615"/>
      <c r="AL29" s="615"/>
      <c r="AM29" s="615"/>
      <c r="AN29" s="615"/>
      <c r="AO29" s="615"/>
      <c r="AP29" s="615"/>
      <c r="AQ29" s="615"/>
      <c r="AR29" s="615"/>
      <c r="AS29" s="615"/>
      <c r="AT29" s="615"/>
      <c r="AU29" s="615"/>
      <c r="AV29" s="615"/>
      <c r="AW29" s="615"/>
      <c r="AX29" s="615"/>
      <c r="AY29" s="615"/>
      <c r="AZ29" s="615"/>
      <c r="BA29" s="615"/>
      <c r="BB29" s="615"/>
      <c r="BC29" s="615"/>
      <c r="BD29" s="615"/>
      <c r="BE29" s="615"/>
      <c r="BF29" s="615"/>
      <c r="BG29" s="615"/>
      <c r="BH29" s="615"/>
      <c r="BI29" s="615"/>
      <c r="BJ29" s="615"/>
      <c r="BK29" s="615"/>
      <c r="BL29" s="615"/>
      <c r="BM29" s="615"/>
      <c r="BN29" s="615"/>
      <c r="BO29" s="616"/>
      <c r="BP29" s="120"/>
      <c r="BQ29" s="3"/>
      <c r="BV29" s="350" t="s">
        <v>104</v>
      </c>
      <c r="BW29" s="351"/>
      <c r="BX29" s="351"/>
      <c r="BY29" s="351"/>
      <c r="BZ29" s="351"/>
      <c r="CA29" s="351"/>
      <c r="CB29" s="351"/>
      <c r="CC29" s="351"/>
      <c r="CD29" s="351"/>
      <c r="CE29" s="351"/>
      <c r="CF29" s="351"/>
      <c r="CG29" s="351"/>
      <c r="CH29" s="351"/>
      <c r="CI29" s="351"/>
      <c r="CJ29" s="351"/>
      <c r="CK29" s="351"/>
      <c r="CL29" s="351"/>
      <c r="CM29" s="351"/>
      <c r="CN29" s="351"/>
      <c r="CO29" s="352"/>
      <c r="CP29" s="606" t="s">
        <v>181</v>
      </c>
      <c r="CQ29" s="224"/>
      <c r="CR29" s="224"/>
      <c r="CS29" s="224"/>
      <c r="CT29" s="224"/>
      <c r="CU29" s="225"/>
      <c r="DI29" s="208" t="s">
        <v>37</v>
      </c>
      <c r="DJ29" s="209"/>
      <c r="DK29" s="209"/>
      <c r="DL29" s="209"/>
      <c r="DM29" s="209"/>
      <c r="DN29" s="209"/>
      <c r="DO29" s="209"/>
      <c r="DP29" s="209"/>
      <c r="DQ29" s="209"/>
      <c r="DR29" s="209"/>
      <c r="DS29" s="209"/>
      <c r="DT29" s="209"/>
      <c r="DU29" s="209"/>
      <c r="DV29" s="209"/>
      <c r="DW29" s="209"/>
      <c r="DX29" s="209"/>
      <c r="DY29" s="210"/>
    </row>
    <row r="30" spans="2:133" ht="25.5" customHeight="1" x14ac:dyDescent="0.3">
      <c r="B30" s="276" t="s">
        <v>62</v>
      </c>
      <c r="C30" s="251"/>
      <c r="D30" s="249" t="s">
        <v>63</v>
      </c>
      <c r="E30" s="251"/>
      <c r="F30" s="249" t="s">
        <v>64</v>
      </c>
      <c r="G30" s="250"/>
      <c r="H30" s="250"/>
      <c r="I30" s="251"/>
      <c r="J30" s="249" t="s">
        <v>65</v>
      </c>
      <c r="K30" s="250"/>
      <c r="L30" s="251"/>
      <c r="M30" s="249" t="s">
        <v>66</v>
      </c>
      <c r="N30" s="250"/>
      <c r="O30" s="251"/>
      <c r="P30" s="249" t="s">
        <v>67</v>
      </c>
      <c r="Q30" s="250"/>
      <c r="R30" s="541"/>
      <c r="S30" s="3"/>
      <c r="T30" s="3"/>
      <c r="U30" s="3"/>
      <c r="V30" s="96"/>
      <c r="W30" s="96"/>
      <c r="X30" s="96"/>
      <c r="Y30" s="96"/>
      <c r="Z30" s="96"/>
      <c r="AA30" s="96"/>
      <c r="AB30" s="619" t="s">
        <v>71</v>
      </c>
      <c r="AC30" s="620"/>
      <c r="AD30" s="620"/>
      <c r="AE30" s="620"/>
      <c r="AF30" s="620"/>
      <c r="AG30" s="620"/>
      <c r="AH30" s="620"/>
      <c r="AI30" s="620"/>
      <c r="AJ30" s="620"/>
      <c r="AK30" s="620"/>
      <c r="AL30" s="620"/>
      <c r="AM30" s="620"/>
      <c r="AN30" s="620"/>
      <c r="AO30" s="620"/>
      <c r="AP30" s="620"/>
      <c r="AQ30" s="620"/>
      <c r="AR30" s="620"/>
      <c r="AS30" s="620"/>
      <c r="AT30" s="620"/>
      <c r="AU30" s="620"/>
      <c r="AV30" s="620"/>
      <c r="AW30" s="620"/>
      <c r="AX30" s="620"/>
      <c r="AY30" s="620"/>
      <c r="AZ30" s="620"/>
      <c r="BA30" s="620"/>
      <c r="BB30" s="620"/>
      <c r="BC30" s="620"/>
      <c r="BD30" s="620"/>
      <c r="BE30" s="620"/>
      <c r="BF30" s="620"/>
      <c r="BG30" s="620"/>
      <c r="BH30" s="620"/>
      <c r="BI30" s="620"/>
      <c r="BJ30" s="607">
        <v>1.2</v>
      </c>
      <c r="BK30" s="607"/>
      <c r="BL30" s="607"/>
      <c r="BM30" s="607"/>
      <c r="BN30" s="607"/>
      <c r="BO30" s="608"/>
      <c r="BP30" s="37"/>
      <c r="BQ30" s="37"/>
      <c r="BR30" s="37"/>
      <c r="BV30" s="113" t="s">
        <v>172</v>
      </c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8"/>
      <c r="CK30" s="108"/>
      <c r="CL30" s="108"/>
      <c r="CM30" s="108"/>
      <c r="CN30" s="108"/>
      <c r="CO30" s="109"/>
      <c r="CP30" s="245">
        <v>0.25</v>
      </c>
      <c r="CQ30" s="245"/>
      <c r="CR30" s="245"/>
      <c r="CS30" s="245"/>
      <c r="CT30" s="245"/>
      <c r="CU30" s="246"/>
      <c r="DI30" s="216" t="s">
        <v>117</v>
      </c>
      <c r="DJ30" s="217"/>
      <c r="DK30" s="217"/>
      <c r="DL30" s="217"/>
      <c r="DM30" s="217"/>
      <c r="DN30" s="217"/>
      <c r="DO30" s="217"/>
      <c r="DP30" s="217"/>
      <c r="DQ30" s="218"/>
      <c r="DR30" s="219" t="s">
        <v>118</v>
      </c>
      <c r="DS30" s="217"/>
      <c r="DT30" s="217"/>
      <c r="DU30" s="217"/>
      <c r="DV30" s="217"/>
      <c r="DW30" s="217"/>
      <c r="DX30" s="217"/>
      <c r="DY30" s="220"/>
    </row>
    <row r="31" spans="2:133" ht="25.5" customHeight="1" thickBot="1" x14ac:dyDescent="0.35">
      <c r="B31" s="277"/>
      <c r="C31" s="254"/>
      <c r="D31" s="252"/>
      <c r="E31" s="254"/>
      <c r="F31" s="252"/>
      <c r="G31" s="253"/>
      <c r="H31" s="253"/>
      <c r="I31" s="254"/>
      <c r="J31" s="252"/>
      <c r="K31" s="253"/>
      <c r="L31" s="254"/>
      <c r="M31" s="252"/>
      <c r="N31" s="253"/>
      <c r="O31" s="254"/>
      <c r="P31" s="252"/>
      <c r="Q31" s="253"/>
      <c r="R31" s="542"/>
      <c r="S31" s="3"/>
      <c r="T31" s="3"/>
      <c r="U31" s="3"/>
      <c r="V31" s="96"/>
      <c r="W31" s="96"/>
      <c r="X31" s="96"/>
      <c r="Y31" s="96"/>
      <c r="Z31" s="96"/>
      <c r="AA31" s="96"/>
      <c r="AB31" s="619" t="s">
        <v>183</v>
      </c>
      <c r="AC31" s="620"/>
      <c r="AD31" s="620"/>
      <c r="AE31" s="620"/>
      <c r="AF31" s="620"/>
      <c r="AG31" s="620"/>
      <c r="AH31" s="620"/>
      <c r="AI31" s="620"/>
      <c r="AJ31" s="620"/>
      <c r="AK31" s="620"/>
      <c r="AL31" s="620"/>
      <c r="AM31" s="620"/>
      <c r="AN31" s="620"/>
      <c r="AO31" s="620"/>
      <c r="AP31" s="620"/>
      <c r="AQ31" s="620"/>
      <c r="AR31" s="620"/>
      <c r="AS31" s="620"/>
      <c r="AT31" s="620"/>
      <c r="AU31" s="620"/>
      <c r="AV31" s="620"/>
      <c r="AW31" s="620"/>
      <c r="AX31" s="620"/>
      <c r="AY31" s="620"/>
      <c r="AZ31" s="620"/>
      <c r="BA31" s="620"/>
      <c r="BB31" s="620"/>
      <c r="BC31" s="620"/>
      <c r="BD31" s="620"/>
      <c r="BE31" s="620"/>
      <c r="BF31" s="620"/>
      <c r="BG31" s="620"/>
      <c r="BH31" s="620"/>
      <c r="BI31" s="620"/>
      <c r="BJ31" s="607">
        <v>0.7</v>
      </c>
      <c r="BK31" s="607"/>
      <c r="BL31" s="607"/>
      <c r="BM31" s="607"/>
      <c r="BN31" s="607"/>
      <c r="BO31" s="608"/>
      <c r="BP31" s="37"/>
      <c r="BQ31" s="37"/>
      <c r="BR31" s="37"/>
      <c r="BV31" s="113" t="s">
        <v>173</v>
      </c>
      <c r="BW31" s="104"/>
      <c r="BX31" s="104"/>
      <c r="BY31" s="104"/>
      <c r="BZ31" s="104"/>
      <c r="CA31" s="104"/>
      <c r="CB31" s="104"/>
      <c r="CC31" s="104"/>
      <c r="CD31" s="104"/>
      <c r="CE31" s="104"/>
      <c r="CF31" s="104"/>
      <c r="CG31" s="104"/>
      <c r="CH31" s="104"/>
      <c r="CI31" s="104"/>
      <c r="CJ31" s="108"/>
      <c r="CK31" s="108"/>
      <c r="CL31" s="108"/>
      <c r="CM31" s="108"/>
      <c r="CN31" s="108"/>
      <c r="CO31" s="109"/>
      <c r="CP31" s="245">
        <v>0.2</v>
      </c>
      <c r="CQ31" s="245"/>
      <c r="CR31" s="245"/>
      <c r="CS31" s="245"/>
      <c r="CT31" s="245"/>
      <c r="CU31" s="246"/>
      <c r="DI31" s="601" t="s">
        <v>119</v>
      </c>
      <c r="DJ31" s="602"/>
      <c r="DK31" s="602"/>
      <c r="DL31" s="602"/>
      <c r="DM31" s="602"/>
      <c r="DN31" s="602"/>
      <c r="DO31" s="602"/>
      <c r="DP31" s="602"/>
      <c r="DQ31" s="603"/>
      <c r="DR31" s="604" t="s">
        <v>120</v>
      </c>
      <c r="DS31" s="602"/>
      <c r="DT31" s="602"/>
      <c r="DU31" s="602"/>
      <c r="DV31" s="602"/>
      <c r="DW31" s="602"/>
      <c r="DX31" s="602"/>
      <c r="DY31" s="605"/>
    </row>
    <row r="32" spans="2:133" ht="25.5" customHeight="1" x14ac:dyDescent="0.3">
      <c r="B32" s="277"/>
      <c r="C32" s="254"/>
      <c r="D32" s="252"/>
      <c r="E32" s="254"/>
      <c r="F32" s="252"/>
      <c r="G32" s="253"/>
      <c r="H32" s="253"/>
      <c r="I32" s="254"/>
      <c r="J32" s="252"/>
      <c r="K32" s="253"/>
      <c r="L32" s="254"/>
      <c r="M32" s="252"/>
      <c r="N32" s="253"/>
      <c r="O32" s="254"/>
      <c r="P32" s="252"/>
      <c r="Q32" s="253"/>
      <c r="R32" s="542"/>
      <c r="S32" s="3"/>
      <c r="T32" s="3"/>
      <c r="U32" s="3"/>
      <c r="V32" s="96"/>
      <c r="W32" s="96"/>
      <c r="X32" s="96"/>
      <c r="Y32" s="96"/>
      <c r="Z32" s="96"/>
      <c r="AA32" s="96"/>
      <c r="AB32" s="619" t="s">
        <v>184</v>
      </c>
      <c r="AC32" s="620"/>
      <c r="AD32" s="620"/>
      <c r="AE32" s="620"/>
      <c r="AF32" s="620"/>
      <c r="AG32" s="620"/>
      <c r="AH32" s="620"/>
      <c r="AI32" s="620"/>
      <c r="AJ32" s="620"/>
      <c r="AK32" s="620"/>
      <c r="AL32" s="620"/>
      <c r="AM32" s="620"/>
      <c r="AN32" s="620"/>
      <c r="AO32" s="620"/>
      <c r="AP32" s="620"/>
      <c r="AQ32" s="620"/>
      <c r="AR32" s="620"/>
      <c r="AS32" s="620"/>
      <c r="AT32" s="620"/>
      <c r="AU32" s="620"/>
      <c r="AV32" s="620"/>
      <c r="AW32" s="620"/>
      <c r="AX32" s="620"/>
      <c r="AY32" s="620"/>
      <c r="AZ32" s="620"/>
      <c r="BA32" s="620"/>
      <c r="BB32" s="620"/>
      <c r="BC32" s="620"/>
      <c r="BD32" s="620"/>
      <c r="BE32" s="620"/>
      <c r="BF32" s="620"/>
      <c r="BG32" s="620"/>
      <c r="BH32" s="620"/>
      <c r="BI32" s="620"/>
      <c r="BJ32" s="607">
        <v>0.4</v>
      </c>
      <c r="BK32" s="607"/>
      <c r="BL32" s="607"/>
      <c r="BM32" s="607"/>
      <c r="BN32" s="607"/>
      <c r="BO32" s="608"/>
      <c r="BP32" s="37"/>
      <c r="BQ32" s="37"/>
      <c r="BR32" s="37"/>
      <c r="BV32" s="113" t="s">
        <v>174</v>
      </c>
      <c r="BW32" s="104"/>
      <c r="BX32" s="104"/>
      <c r="BY32" s="104"/>
      <c r="BZ32" s="104"/>
      <c r="CA32" s="104"/>
      <c r="CB32" s="104"/>
      <c r="CC32" s="104"/>
      <c r="CD32" s="104"/>
      <c r="CE32" s="104"/>
      <c r="CF32" s="104"/>
      <c r="CG32" s="104"/>
      <c r="CH32" s="104"/>
      <c r="CI32" s="104"/>
      <c r="CJ32" s="108"/>
      <c r="CK32" s="108"/>
      <c r="CL32" s="108"/>
      <c r="CM32" s="108"/>
      <c r="CN32" s="108"/>
      <c r="CO32" s="109"/>
      <c r="CP32" s="245">
        <v>0.15</v>
      </c>
      <c r="CQ32" s="245"/>
      <c r="CR32" s="245"/>
      <c r="CS32" s="245"/>
      <c r="CT32" s="245"/>
      <c r="CU32" s="246"/>
    </row>
    <row r="33" spans="2:99" ht="25.5" customHeight="1" x14ac:dyDescent="0.3">
      <c r="B33" s="277"/>
      <c r="C33" s="254"/>
      <c r="D33" s="252"/>
      <c r="E33" s="254"/>
      <c r="F33" s="252"/>
      <c r="G33" s="253"/>
      <c r="H33" s="253"/>
      <c r="I33" s="254"/>
      <c r="J33" s="252"/>
      <c r="K33" s="253"/>
      <c r="L33" s="254"/>
      <c r="M33" s="252"/>
      <c r="N33" s="253"/>
      <c r="O33" s="254"/>
      <c r="P33" s="252"/>
      <c r="Q33" s="253"/>
      <c r="R33" s="542"/>
      <c r="S33" s="3"/>
      <c r="T33" s="3"/>
      <c r="U33" s="3"/>
      <c r="V33" s="96"/>
      <c r="W33" s="96"/>
      <c r="X33" s="96"/>
      <c r="Y33" s="96"/>
      <c r="Z33" s="96"/>
      <c r="AA33" s="96"/>
      <c r="AB33" s="619" t="s">
        <v>185</v>
      </c>
      <c r="AC33" s="620"/>
      <c r="AD33" s="620"/>
      <c r="AE33" s="620"/>
      <c r="AF33" s="620"/>
      <c r="AG33" s="620"/>
      <c r="AH33" s="620"/>
      <c r="AI33" s="620"/>
      <c r="AJ33" s="620"/>
      <c r="AK33" s="620"/>
      <c r="AL33" s="620"/>
      <c r="AM33" s="620"/>
      <c r="AN33" s="620"/>
      <c r="AO33" s="620"/>
      <c r="AP33" s="620"/>
      <c r="AQ33" s="620"/>
      <c r="AR33" s="620"/>
      <c r="AS33" s="620"/>
      <c r="AT33" s="620"/>
      <c r="AU33" s="620"/>
      <c r="AV33" s="620"/>
      <c r="AW33" s="620"/>
      <c r="AX33" s="620"/>
      <c r="AY33" s="620"/>
      <c r="AZ33" s="620"/>
      <c r="BA33" s="620"/>
      <c r="BB33" s="620"/>
      <c r="BC33" s="620"/>
      <c r="BD33" s="620"/>
      <c r="BE33" s="620"/>
      <c r="BF33" s="620"/>
      <c r="BG33" s="620"/>
      <c r="BH33" s="620"/>
      <c r="BI33" s="620"/>
      <c r="BJ33" s="607">
        <v>0.3</v>
      </c>
      <c r="BK33" s="607"/>
      <c r="BL33" s="607"/>
      <c r="BM33" s="607"/>
      <c r="BN33" s="607"/>
      <c r="BO33" s="608"/>
      <c r="BP33" s="37"/>
      <c r="BQ33" s="37"/>
      <c r="BR33" s="37"/>
      <c r="BV33" s="113" t="s">
        <v>175</v>
      </c>
      <c r="BW33" s="104"/>
      <c r="BX33" s="104"/>
      <c r="BY33" s="104"/>
      <c r="BZ33" s="104"/>
      <c r="CA33" s="104"/>
      <c r="CB33" s="104"/>
      <c r="CC33" s="104"/>
      <c r="CD33" s="104"/>
      <c r="CE33" s="104"/>
      <c r="CF33" s="104"/>
      <c r="CG33" s="104"/>
      <c r="CH33" s="104"/>
      <c r="CI33" s="104"/>
      <c r="CJ33" s="108"/>
      <c r="CK33" s="108"/>
      <c r="CL33" s="108"/>
      <c r="CM33" s="108"/>
      <c r="CN33" s="108"/>
      <c r="CO33" s="109"/>
      <c r="CP33" s="245">
        <v>0.1</v>
      </c>
      <c r="CQ33" s="245"/>
      <c r="CR33" s="245"/>
      <c r="CS33" s="245"/>
      <c r="CT33" s="245"/>
      <c r="CU33" s="246"/>
    </row>
    <row r="34" spans="2:99" ht="25.5" customHeight="1" thickBot="1" x14ac:dyDescent="0.35">
      <c r="B34" s="278"/>
      <c r="C34" s="257"/>
      <c r="D34" s="255"/>
      <c r="E34" s="257"/>
      <c r="F34" s="255"/>
      <c r="G34" s="256"/>
      <c r="H34" s="256"/>
      <c r="I34" s="257"/>
      <c r="J34" s="255"/>
      <c r="K34" s="256"/>
      <c r="L34" s="257"/>
      <c r="M34" s="255"/>
      <c r="N34" s="256"/>
      <c r="O34" s="257"/>
      <c r="P34" s="255"/>
      <c r="Q34" s="256"/>
      <c r="R34" s="543"/>
      <c r="S34" s="3"/>
      <c r="T34" s="3"/>
      <c r="U34" s="3"/>
      <c r="V34" s="96"/>
      <c r="W34" s="96"/>
      <c r="X34" s="96"/>
      <c r="Y34" s="96"/>
      <c r="Z34" s="96"/>
      <c r="AA34" s="96"/>
      <c r="AB34" s="617" t="s">
        <v>186</v>
      </c>
      <c r="AC34" s="618"/>
      <c r="AD34" s="618"/>
      <c r="AE34" s="618"/>
      <c r="AF34" s="618"/>
      <c r="AG34" s="618"/>
      <c r="AH34" s="618"/>
      <c r="AI34" s="618"/>
      <c r="AJ34" s="618"/>
      <c r="AK34" s="618"/>
      <c r="AL34" s="618"/>
      <c r="AM34" s="618"/>
      <c r="AN34" s="618"/>
      <c r="AO34" s="618"/>
      <c r="AP34" s="618"/>
      <c r="AQ34" s="618"/>
      <c r="AR34" s="618"/>
      <c r="AS34" s="618"/>
      <c r="AT34" s="618"/>
      <c r="AU34" s="618"/>
      <c r="AV34" s="618"/>
      <c r="AW34" s="618"/>
      <c r="AX34" s="618"/>
      <c r="AY34" s="618"/>
      <c r="AZ34" s="618"/>
      <c r="BA34" s="618"/>
      <c r="BB34" s="618"/>
      <c r="BC34" s="618"/>
      <c r="BD34" s="618"/>
      <c r="BE34" s="618"/>
      <c r="BF34" s="618"/>
      <c r="BG34" s="618"/>
      <c r="BH34" s="618"/>
      <c r="BI34" s="618"/>
      <c r="BJ34" s="609">
        <v>0.2</v>
      </c>
      <c r="BK34" s="609"/>
      <c r="BL34" s="609"/>
      <c r="BM34" s="609"/>
      <c r="BN34" s="609"/>
      <c r="BO34" s="610"/>
      <c r="BP34" s="37"/>
      <c r="BQ34" s="37"/>
      <c r="BR34" s="37"/>
      <c r="BV34" s="114" t="s">
        <v>176</v>
      </c>
      <c r="BW34" s="102"/>
      <c r="BX34" s="102"/>
      <c r="BY34" s="102"/>
      <c r="BZ34" s="102"/>
      <c r="CA34" s="102"/>
      <c r="CB34" s="102"/>
      <c r="CC34" s="102"/>
      <c r="CD34" s="102"/>
      <c r="CE34" s="102"/>
      <c r="CF34" s="102"/>
      <c r="CG34" s="102"/>
      <c r="CH34" s="102"/>
      <c r="CI34" s="102"/>
      <c r="CJ34" s="115"/>
      <c r="CK34" s="115"/>
      <c r="CL34" s="115"/>
      <c r="CM34" s="115"/>
      <c r="CN34" s="115"/>
      <c r="CO34" s="116"/>
      <c r="CP34" s="247">
        <v>0.05</v>
      </c>
      <c r="CQ34" s="247"/>
      <c r="CR34" s="247"/>
      <c r="CS34" s="247"/>
      <c r="CT34" s="247"/>
      <c r="CU34" s="248"/>
    </row>
    <row r="35" spans="2:99" ht="27" customHeight="1" thickBot="1" x14ac:dyDescent="0.35">
      <c r="B35" s="556">
        <v>1.5</v>
      </c>
      <c r="C35" s="505"/>
      <c r="D35" s="505">
        <v>1.4</v>
      </c>
      <c r="E35" s="505"/>
      <c r="F35" s="505">
        <v>1.3</v>
      </c>
      <c r="G35" s="505"/>
      <c r="H35" s="505"/>
      <c r="I35" s="505"/>
      <c r="J35" s="505">
        <v>1.2</v>
      </c>
      <c r="K35" s="505"/>
      <c r="L35" s="505"/>
      <c r="M35" s="505">
        <v>1.1000000000000001</v>
      </c>
      <c r="N35" s="505"/>
      <c r="O35" s="505"/>
      <c r="P35" s="505">
        <v>1</v>
      </c>
      <c r="Q35" s="505"/>
      <c r="R35" s="540"/>
      <c r="S35" s="32"/>
      <c r="T35" s="32"/>
      <c r="U35" s="32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  <c r="BM35" s="33"/>
      <c r="BN35" s="33"/>
      <c r="BO35" s="33"/>
      <c r="BP35" s="33"/>
    </row>
    <row r="36" spans="2:99" ht="27" customHeight="1" x14ac:dyDescent="0.3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2"/>
      <c r="T36" s="32"/>
      <c r="U36" s="32"/>
      <c r="V36" s="3"/>
      <c r="W36" s="3"/>
      <c r="Z36" s="3"/>
      <c r="AA36" s="3"/>
      <c r="BM36" s="3"/>
      <c r="BN36" s="3"/>
      <c r="BO36" s="3"/>
      <c r="BP36" s="3"/>
    </row>
    <row r="37" spans="2:99" x14ac:dyDescent="0.3"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9"/>
      <c r="R37" s="39"/>
      <c r="AF37" s="40"/>
    </row>
    <row r="38" spans="2:99" ht="19.5" thickBot="1" x14ac:dyDescent="0.35">
      <c r="B38" s="81" t="s">
        <v>69</v>
      </c>
      <c r="C38" s="81"/>
      <c r="D38" s="81"/>
      <c r="E38" s="81"/>
      <c r="F38" s="81"/>
      <c r="G38" s="81"/>
      <c r="H38" s="81"/>
    </row>
    <row r="39" spans="2:99" x14ac:dyDescent="0.3">
      <c r="B39" s="517" t="s">
        <v>26</v>
      </c>
      <c r="C39" s="518"/>
      <c r="D39" s="518"/>
      <c r="E39" s="518"/>
      <c r="F39" s="518"/>
      <c r="G39" s="518"/>
      <c r="H39" s="518"/>
      <c r="I39" s="518"/>
      <c r="J39" s="518"/>
      <c r="K39" s="518"/>
      <c r="L39" s="518"/>
      <c r="M39" s="518"/>
      <c r="N39" s="518"/>
      <c r="O39" s="518"/>
      <c r="P39" s="519"/>
      <c r="S39" s="44"/>
      <c r="T39" s="44"/>
    </row>
    <row r="40" spans="2:99" x14ac:dyDescent="0.3">
      <c r="B40" s="509" t="s">
        <v>89</v>
      </c>
      <c r="C40" s="507"/>
      <c r="D40" s="507"/>
      <c r="E40" s="507"/>
      <c r="F40" s="507"/>
      <c r="G40" s="507"/>
      <c r="H40" s="507"/>
      <c r="I40" s="510"/>
      <c r="J40" s="506" t="s">
        <v>90</v>
      </c>
      <c r="K40" s="507"/>
      <c r="L40" s="507"/>
      <c r="M40" s="507"/>
      <c r="N40" s="507"/>
      <c r="O40" s="507"/>
      <c r="P40" s="508"/>
      <c r="Q40" s="44"/>
      <c r="R40" s="44"/>
    </row>
    <row r="41" spans="2:99" ht="19.5" thickBot="1" x14ac:dyDescent="0.35">
      <c r="B41" s="214">
        <v>0.8</v>
      </c>
      <c r="C41" s="212"/>
      <c r="D41" s="212"/>
      <c r="E41" s="212"/>
      <c r="F41" s="212"/>
      <c r="G41" s="212"/>
      <c r="H41" s="212"/>
      <c r="I41" s="215"/>
      <c r="J41" s="211">
        <v>0.5</v>
      </c>
      <c r="K41" s="212"/>
      <c r="L41" s="212"/>
      <c r="M41" s="212"/>
      <c r="N41" s="212"/>
      <c r="O41" s="212"/>
      <c r="P41" s="213"/>
    </row>
    <row r="43" spans="2:99" ht="19.5" thickBot="1" x14ac:dyDescent="0.35">
      <c r="B43" s="41" t="s">
        <v>162</v>
      </c>
      <c r="C43" s="42"/>
      <c r="D43" s="42"/>
      <c r="E43" s="42"/>
      <c r="F43" s="42"/>
      <c r="G43" s="41"/>
      <c r="H43" s="41"/>
      <c r="I43" s="43"/>
      <c r="J43" s="43"/>
      <c r="K43" s="43"/>
      <c r="L43" s="43"/>
      <c r="Q43" s="3"/>
      <c r="R43" s="3"/>
      <c r="S43" s="3"/>
      <c r="T43" s="3"/>
      <c r="U43" s="3"/>
      <c r="V43" s="3"/>
    </row>
    <row r="44" spans="2:99" x14ac:dyDescent="0.3">
      <c r="B44" s="517" t="s">
        <v>27</v>
      </c>
      <c r="C44" s="518"/>
      <c r="D44" s="518"/>
      <c r="E44" s="518"/>
      <c r="F44" s="518"/>
      <c r="G44" s="518"/>
      <c r="H44" s="518"/>
      <c r="I44" s="518"/>
      <c r="J44" s="518"/>
      <c r="K44" s="518"/>
      <c r="L44" s="518"/>
      <c r="M44" s="518"/>
      <c r="N44" s="518"/>
      <c r="O44" s="518"/>
      <c r="P44" s="519"/>
      <c r="Q44" s="44"/>
      <c r="R44" s="44"/>
      <c r="S44" s="44"/>
      <c r="T44" s="44"/>
      <c r="U44" s="3"/>
      <c r="V44" s="3"/>
    </row>
    <row r="45" spans="2:99" ht="24.75" customHeight="1" thickBot="1" x14ac:dyDescent="0.35">
      <c r="B45" s="214">
        <v>0.4</v>
      </c>
      <c r="C45" s="212"/>
      <c r="D45" s="215"/>
      <c r="E45" s="211">
        <v>0.3</v>
      </c>
      <c r="F45" s="212"/>
      <c r="G45" s="215"/>
      <c r="H45" s="211">
        <v>0.25</v>
      </c>
      <c r="I45" s="212"/>
      <c r="J45" s="215"/>
      <c r="K45" s="211">
        <v>0.1</v>
      </c>
      <c r="L45" s="212"/>
      <c r="M45" s="215"/>
      <c r="N45" s="211">
        <v>0.05</v>
      </c>
      <c r="O45" s="212"/>
      <c r="P45" s="213"/>
    </row>
    <row r="46" spans="2:99" x14ac:dyDescent="0.3">
      <c r="B46" s="207" t="s">
        <v>268</v>
      </c>
      <c r="C46" s="207"/>
      <c r="D46" s="207"/>
      <c r="E46" s="207"/>
      <c r="F46" s="207"/>
      <c r="G46" s="207"/>
      <c r="H46" s="207"/>
      <c r="I46" s="207"/>
      <c r="J46" s="207"/>
      <c r="K46" s="207"/>
      <c r="L46" s="207"/>
      <c r="M46" s="207"/>
      <c r="N46" s="207"/>
      <c r="O46" s="207"/>
      <c r="P46" s="207"/>
      <c r="Q46" s="125"/>
      <c r="R46" s="125"/>
      <c r="S46" s="125"/>
      <c r="T46" s="125"/>
      <c r="U46" s="125"/>
      <c r="V46" s="125"/>
      <c r="W46" s="125"/>
      <c r="X46" s="125"/>
      <c r="Y46" s="125"/>
      <c r="Z46" s="125"/>
      <c r="AA46" s="125"/>
      <c r="AB46" s="125"/>
      <c r="AC46" s="125"/>
      <c r="AD46" s="125"/>
      <c r="AE46" s="125"/>
      <c r="AF46" s="125"/>
      <c r="AG46" s="125"/>
      <c r="AH46" s="125"/>
      <c r="AI46" s="125"/>
      <c r="AJ46" s="125"/>
      <c r="AK46" s="125"/>
      <c r="AL46" s="125"/>
      <c r="AM46" s="125"/>
      <c r="AN46" s="125"/>
      <c r="AO46" s="125"/>
      <c r="AP46" s="125"/>
      <c r="AQ46" s="125"/>
    </row>
  </sheetData>
  <sheetProtection formatCells="0" formatColumns="0" formatRows="0" selectLockedCells="1"/>
  <mergeCells count="162">
    <mergeCell ref="B46:P46"/>
    <mergeCell ref="CV15:DX16"/>
    <mergeCell ref="DY15:EC19"/>
    <mergeCell ref="B16:Q16"/>
    <mergeCell ref="R16:AW16"/>
    <mergeCell ref="BJ16:BO18"/>
    <mergeCell ref="BP16:BS19"/>
    <mergeCell ref="BT16:CH16"/>
    <mergeCell ref="Z17:AC19"/>
    <mergeCell ref="AD17:AG19"/>
    <mergeCell ref="AH17:AK19"/>
    <mergeCell ref="CV17:DG18"/>
    <mergeCell ref="DH17:DP18"/>
    <mergeCell ref="DQ17:DX18"/>
    <mergeCell ref="CV19:CY19"/>
    <mergeCell ref="DA19:DG19"/>
    <mergeCell ref="DH19:DJ19"/>
    <mergeCell ref="DL19:DM19"/>
    <mergeCell ref="DN19:DP19"/>
    <mergeCell ref="DQ19:DR19"/>
    <mergeCell ref="DU19:DX19"/>
    <mergeCell ref="B20:D20"/>
    <mergeCell ref="E20:H20"/>
    <mergeCell ref="I20:M20"/>
    <mergeCell ref="B14:H14"/>
    <mergeCell ref="B15:BS15"/>
    <mergeCell ref="BT15:CU15"/>
    <mergeCell ref="B17:D19"/>
    <mergeCell ref="E17:H19"/>
    <mergeCell ref="I17:M19"/>
    <mergeCell ref="N17:Q19"/>
    <mergeCell ref="R17:U19"/>
    <mergeCell ref="V17:Y19"/>
    <mergeCell ref="AL17:AO19"/>
    <mergeCell ref="AP17:AS19"/>
    <mergeCell ref="AT17:AW19"/>
    <mergeCell ref="AX17:BA19"/>
    <mergeCell ref="BB17:BE19"/>
    <mergeCell ref="CI16:CU16"/>
    <mergeCell ref="BT17:BW19"/>
    <mergeCell ref="BZ17:CD19"/>
    <mergeCell ref="CE17:CH19"/>
    <mergeCell ref="CI17:CL19"/>
    <mergeCell ref="CM17:CQ19"/>
    <mergeCell ref="CR17:CU19"/>
    <mergeCell ref="BJ19:BL19"/>
    <mergeCell ref="BM19:BO19"/>
    <mergeCell ref="N20:Q20"/>
    <mergeCell ref="R20:U20"/>
    <mergeCell ref="V20:AC20"/>
    <mergeCell ref="AD20:AG20"/>
    <mergeCell ref="AH20:AK20"/>
    <mergeCell ref="AL20:AO20"/>
    <mergeCell ref="AP20:AS20"/>
    <mergeCell ref="AT20:AW20"/>
    <mergeCell ref="AX20:BA20"/>
    <mergeCell ref="BB20:BE20"/>
    <mergeCell ref="BF20:BI20"/>
    <mergeCell ref="BJ20:BO20"/>
    <mergeCell ref="BP20:BS20"/>
    <mergeCell ref="BT20:BW20"/>
    <mergeCell ref="BZ20:CD20"/>
    <mergeCell ref="CE20:CH20"/>
    <mergeCell ref="CI20:CL20"/>
    <mergeCell ref="CM20:CQ20"/>
    <mergeCell ref="AL21:AO21"/>
    <mergeCell ref="AP21:AS21"/>
    <mergeCell ref="AT21:AW21"/>
    <mergeCell ref="AX21:BA21"/>
    <mergeCell ref="BB21:BE21"/>
    <mergeCell ref="CV21:CY21"/>
    <mergeCell ref="DC21:DG21"/>
    <mergeCell ref="BF21:BI21"/>
    <mergeCell ref="BJ21:BL21"/>
    <mergeCell ref="BM21:BO21"/>
    <mergeCell ref="B21:D21"/>
    <mergeCell ref="E21:H21"/>
    <mergeCell ref="I21:M21"/>
    <mergeCell ref="N21:Q21"/>
    <mergeCell ref="R21:U21"/>
    <mergeCell ref="V21:Y21"/>
    <mergeCell ref="Z21:AC21"/>
    <mergeCell ref="AD21:AG21"/>
    <mergeCell ref="AH21:AK21"/>
    <mergeCell ref="BP21:BS21"/>
    <mergeCell ref="BT21:BW21"/>
    <mergeCell ref="BZ21:CD21"/>
    <mergeCell ref="DH21:DJ21"/>
    <mergeCell ref="DN21:DP21"/>
    <mergeCell ref="DQ21:DR21"/>
    <mergeCell ref="DU21:DX21"/>
    <mergeCell ref="BF16:BI19"/>
    <mergeCell ref="DY21:EC21"/>
    <mergeCell ref="CE21:CH21"/>
    <mergeCell ref="CI21:CL21"/>
    <mergeCell ref="CM21:CQ21"/>
    <mergeCell ref="CR21:CU21"/>
    <mergeCell ref="CR20:CU20"/>
    <mergeCell ref="CV20:DG20"/>
    <mergeCell ref="DH20:DP20"/>
    <mergeCell ref="DQ20:DX20"/>
    <mergeCell ref="DY20:EC20"/>
    <mergeCell ref="I22:M22"/>
    <mergeCell ref="R22:U22"/>
    <mergeCell ref="V22:Y22"/>
    <mergeCell ref="Z22:AC22"/>
    <mergeCell ref="AD22:AG22"/>
    <mergeCell ref="AH22:AK22"/>
    <mergeCell ref="AL22:AO22"/>
    <mergeCell ref="AP22:AS22"/>
    <mergeCell ref="AB31:BI31"/>
    <mergeCell ref="AB30:BI30"/>
    <mergeCell ref="CV22:DG22"/>
    <mergeCell ref="DH22:DP22"/>
    <mergeCell ref="CP29:CU29"/>
    <mergeCell ref="B28:H28"/>
    <mergeCell ref="AB28:AH28"/>
    <mergeCell ref="CI22:CL22"/>
    <mergeCell ref="BJ30:BO30"/>
    <mergeCell ref="BJ31:BO31"/>
    <mergeCell ref="BJ32:BO32"/>
    <mergeCell ref="J30:L34"/>
    <mergeCell ref="F30:I34"/>
    <mergeCell ref="D30:E34"/>
    <mergeCell ref="BV29:CO29"/>
    <mergeCell ref="BJ33:BO33"/>
    <mergeCell ref="BJ34:BO34"/>
    <mergeCell ref="B29:R29"/>
    <mergeCell ref="AB29:BO29"/>
    <mergeCell ref="AB34:BI34"/>
    <mergeCell ref="AB33:BI33"/>
    <mergeCell ref="AB32:BI32"/>
    <mergeCell ref="B30:C34"/>
    <mergeCell ref="P30:R34"/>
    <mergeCell ref="M30:O34"/>
    <mergeCell ref="DI30:DQ30"/>
    <mergeCell ref="B41:I41"/>
    <mergeCell ref="J41:P41"/>
    <mergeCell ref="B45:D45"/>
    <mergeCell ref="E45:G45"/>
    <mergeCell ref="H45:J45"/>
    <mergeCell ref="K45:M45"/>
    <mergeCell ref="B44:P44"/>
    <mergeCell ref="CP34:CU34"/>
    <mergeCell ref="B39:P39"/>
    <mergeCell ref="J40:P40"/>
    <mergeCell ref="B40:I40"/>
    <mergeCell ref="B35:C35"/>
    <mergeCell ref="D35:E35"/>
    <mergeCell ref="F35:I35"/>
    <mergeCell ref="J35:L35"/>
    <mergeCell ref="M35:O35"/>
    <mergeCell ref="P35:R35"/>
    <mergeCell ref="DR30:DY30"/>
    <mergeCell ref="DI31:DQ31"/>
    <mergeCell ref="DR31:DY31"/>
    <mergeCell ref="DI29:DY29"/>
    <mergeCell ref="CP30:CU30"/>
    <mergeCell ref="CP31:CU31"/>
    <mergeCell ref="CP32:CU32"/>
    <mergeCell ref="CP33:CU33"/>
    <mergeCell ref="N45:P45"/>
  </mergeCells>
  <hyperlinks>
    <hyperlink ref="B46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picture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C51"/>
  <sheetViews>
    <sheetView showGridLines="0" topLeftCell="W8" zoomScaleNormal="100" zoomScaleSheetLayoutView="100" workbookViewId="0">
      <pane ySplit="14" topLeftCell="A22" activePane="bottomLeft" state="frozen"/>
      <selection activeCell="A8" sqref="A8"/>
      <selection pane="bottomLeft" activeCell="CQ34" sqref="CQ34"/>
    </sheetView>
  </sheetViews>
  <sheetFormatPr defaultColWidth="2.42578125" defaultRowHeight="18.75" x14ac:dyDescent="0.3"/>
  <cols>
    <col min="1" max="1" width="2.42578125" style="2"/>
    <col min="2" max="2" width="5" style="2" bestFit="1" customWidth="1"/>
    <col min="3" max="3" width="2.42578125" style="2"/>
    <col min="4" max="4" width="2.85546875" style="2" customWidth="1"/>
    <col min="5" max="5" width="5" style="2" bestFit="1" customWidth="1"/>
    <col min="6" max="7" width="2.42578125" style="2"/>
    <col min="8" max="8" width="2.140625" style="2" customWidth="1"/>
    <col min="9" max="10" width="2.42578125" style="2"/>
    <col min="11" max="11" width="2" style="2" customWidth="1"/>
    <col min="12" max="12" width="2.28515625" style="2" customWidth="1"/>
    <col min="13" max="13" width="3.140625" style="2" customWidth="1"/>
    <col min="14" max="14" width="5" style="2" bestFit="1" customWidth="1"/>
    <col min="15" max="15" width="0.85546875" style="2" customWidth="1"/>
    <col min="16" max="16" width="2.42578125" style="2"/>
    <col min="17" max="17" width="2.140625" style="2" customWidth="1"/>
    <col min="18" max="29" width="2.42578125" style="2"/>
    <col min="30" max="33" width="0" style="2" hidden="1" customWidth="1"/>
    <col min="34" max="37" width="2.42578125" style="2"/>
    <col min="3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1" width="0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4" width="5.140625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264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444" t="s">
        <v>11</v>
      </c>
      <c r="C13" s="444"/>
      <c r="D13" s="444"/>
      <c r="E13" s="444"/>
      <c r="F13" s="444"/>
      <c r="G13" s="444"/>
      <c r="H13" s="444"/>
      <c r="CG13" s="9"/>
      <c r="CH13" s="9"/>
      <c r="CI13" s="9"/>
      <c r="CJ13" s="9"/>
      <c r="CK13" s="9"/>
      <c r="CL13" s="9"/>
      <c r="CM13" s="9"/>
    </row>
    <row r="14" spans="2:133" s="10" customFormat="1" ht="19.5" customHeight="1" thickBot="1" x14ac:dyDescent="0.25">
      <c r="B14" s="445" t="s">
        <v>12</v>
      </c>
      <c r="C14" s="446"/>
      <c r="D14" s="446"/>
      <c r="E14" s="446"/>
      <c r="F14" s="446"/>
      <c r="G14" s="446"/>
      <c r="H14" s="446"/>
      <c r="I14" s="446"/>
      <c r="J14" s="446"/>
      <c r="K14" s="446"/>
      <c r="L14" s="446"/>
      <c r="M14" s="446"/>
      <c r="N14" s="446"/>
      <c r="O14" s="446"/>
      <c r="P14" s="446"/>
      <c r="Q14" s="446"/>
      <c r="R14" s="446"/>
      <c r="S14" s="446"/>
      <c r="T14" s="446"/>
      <c r="U14" s="446"/>
      <c r="V14" s="446"/>
      <c r="W14" s="446"/>
      <c r="X14" s="446"/>
      <c r="Y14" s="446"/>
      <c r="Z14" s="446"/>
      <c r="AA14" s="446"/>
      <c r="AB14" s="446"/>
      <c r="AC14" s="446"/>
      <c r="AD14" s="446"/>
      <c r="AE14" s="446"/>
      <c r="AF14" s="446"/>
      <c r="AG14" s="446"/>
      <c r="AH14" s="446"/>
      <c r="AI14" s="446"/>
      <c r="AJ14" s="446"/>
      <c r="AK14" s="446"/>
      <c r="AL14" s="446"/>
      <c r="AM14" s="446"/>
      <c r="AN14" s="446"/>
      <c r="AO14" s="446"/>
      <c r="AP14" s="446"/>
      <c r="AQ14" s="446"/>
      <c r="AR14" s="446"/>
      <c r="AS14" s="446"/>
      <c r="AT14" s="446"/>
      <c r="AU14" s="446"/>
      <c r="AV14" s="446"/>
      <c r="AW14" s="446"/>
      <c r="AX14" s="446"/>
      <c r="AY14" s="446"/>
      <c r="AZ14" s="446"/>
      <c r="BA14" s="446"/>
      <c r="BB14" s="446"/>
      <c r="BC14" s="446"/>
      <c r="BD14" s="446"/>
      <c r="BE14" s="446"/>
      <c r="BF14" s="446"/>
      <c r="BG14" s="446"/>
      <c r="BH14" s="446"/>
      <c r="BI14" s="446"/>
      <c r="BJ14" s="446"/>
      <c r="BK14" s="446"/>
      <c r="BL14" s="446"/>
      <c r="BM14" s="446"/>
      <c r="BN14" s="446"/>
      <c r="BO14" s="446"/>
      <c r="BP14" s="446"/>
      <c r="BQ14" s="446"/>
      <c r="BR14" s="446"/>
      <c r="BS14" s="447"/>
      <c r="BT14" s="448" t="s">
        <v>13</v>
      </c>
      <c r="BU14" s="449"/>
      <c r="BV14" s="449"/>
      <c r="BW14" s="449"/>
      <c r="BX14" s="449"/>
      <c r="BY14" s="449"/>
      <c r="BZ14" s="449"/>
      <c r="CA14" s="449"/>
      <c r="CB14" s="449"/>
      <c r="CC14" s="449"/>
      <c r="CD14" s="449"/>
      <c r="CE14" s="449"/>
      <c r="CF14" s="449"/>
      <c r="CG14" s="449"/>
      <c r="CH14" s="449"/>
      <c r="CI14" s="449"/>
      <c r="CJ14" s="449"/>
      <c r="CK14" s="449"/>
      <c r="CL14" s="449"/>
      <c r="CM14" s="449"/>
      <c r="CN14" s="449"/>
      <c r="CO14" s="449"/>
      <c r="CP14" s="449"/>
      <c r="CQ14" s="449"/>
      <c r="CR14" s="449"/>
      <c r="CS14" s="449"/>
      <c r="CT14" s="449"/>
      <c r="CU14" s="450"/>
      <c r="CV14" s="480" t="s">
        <v>14</v>
      </c>
      <c r="CW14" s="629"/>
      <c r="CX14" s="629"/>
      <c r="CY14" s="629"/>
      <c r="CZ14" s="629"/>
      <c r="DA14" s="629"/>
      <c r="DB14" s="629"/>
      <c r="DC14" s="629"/>
      <c r="DD14" s="629"/>
      <c r="DE14" s="629"/>
      <c r="DF14" s="629"/>
      <c r="DG14" s="629"/>
      <c r="DH14" s="629"/>
      <c r="DI14" s="629"/>
      <c r="DJ14" s="629"/>
      <c r="DK14" s="629"/>
      <c r="DL14" s="629"/>
      <c r="DM14" s="629"/>
      <c r="DN14" s="629"/>
      <c r="DO14" s="629"/>
      <c r="DP14" s="629"/>
      <c r="DQ14" s="629"/>
      <c r="DR14" s="629"/>
      <c r="DS14" s="629"/>
      <c r="DT14" s="629"/>
      <c r="DU14" s="629"/>
      <c r="DV14" s="629"/>
      <c r="DW14" s="629"/>
      <c r="DX14" s="481"/>
      <c r="DY14" s="359" t="s">
        <v>15</v>
      </c>
      <c r="DZ14" s="360"/>
      <c r="EA14" s="360"/>
      <c r="EB14" s="360"/>
      <c r="EC14" s="361"/>
    </row>
    <row r="15" spans="2:133" s="13" customFormat="1" ht="15" customHeight="1" thickBot="1" x14ac:dyDescent="0.25">
      <c r="B15" s="593" t="s">
        <v>16</v>
      </c>
      <c r="C15" s="594"/>
      <c r="D15" s="594"/>
      <c r="E15" s="594"/>
      <c r="F15" s="594"/>
      <c r="G15" s="594"/>
      <c r="H15" s="594"/>
      <c r="I15" s="594"/>
      <c r="J15" s="594"/>
      <c r="K15" s="594"/>
      <c r="L15" s="594"/>
      <c r="M15" s="594"/>
      <c r="N15" s="594"/>
      <c r="O15" s="594"/>
      <c r="P15" s="594"/>
      <c r="Q15" s="595"/>
      <c r="R15" s="593" t="s">
        <v>17</v>
      </c>
      <c r="S15" s="594"/>
      <c r="T15" s="594"/>
      <c r="U15" s="594"/>
      <c r="V15" s="594"/>
      <c r="W15" s="594"/>
      <c r="X15" s="594"/>
      <c r="Y15" s="594"/>
      <c r="Z15" s="594"/>
      <c r="AA15" s="594"/>
      <c r="AB15" s="594"/>
      <c r="AC15" s="594"/>
      <c r="AD15" s="594"/>
      <c r="AE15" s="594"/>
      <c r="AF15" s="594"/>
      <c r="AG15" s="594"/>
      <c r="AH15" s="594"/>
      <c r="AI15" s="594"/>
      <c r="AJ15" s="594"/>
      <c r="AK15" s="594"/>
      <c r="AL15" s="594"/>
      <c r="AM15" s="594"/>
      <c r="AN15" s="594"/>
      <c r="AO15" s="594"/>
      <c r="AP15" s="594"/>
      <c r="AQ15" s="594"/>
      <c r="AR15" s="594"/>
      <c r="AS15" s="594"/>
      <c r="AT15" s="594"/>
      <c r="AU15" s="594"/>
      <c r="AV15" s="594"/>
      <c r="AW15" s="594"/>
      <c r="AX15" s="11"/>
      <c r="AY15" s="11"/>
      <c r="AZ15" s="11"/>
      <c r="BA15" s="11"/>
      <c r="BB15" s="12"/>
      <c r="BC15" s="12"/>
      <c r="BD15" s="12"/>
      <c r="BE15" s="12"/>
      <c r="BF15" s="384" t="s">
        <v>123</v>
      </c>
      <c r="BG15" s="385"/>
      <c r="BH15" s="385"/>
      <c r="BI15" s="386"/>
      <c r="BJ15" s="387" t="s">
        <v>18</v>
      </c>
      <c r="BK15" s="388"/>
      <c r="BL15" s="388"/>
      <c r="BM15" s="388"/>
      <c r="BN15" s="388"/>
      <c r="BO15" s="388"/>
      <c r="BP15" s="387" t="s">
        <v>19</v>
      </c>
      <c r="BQ15" s="388"/>
      <c r="BR15" s="388"/>
      <c r="BS15" s="389"/>
      <c r="BT15" s="368" t="s">
        <v>20</v>
      </c>
      <c r="BU15" s="369"/>
      <c r="BV15" s="369"/>
      <c r="BW15" s="369"/>
      <c r="BX15" s="369"/>
      <c r="BY15" s="369"/>
      <c r="BZ15" s="369"/>
      <c r="CA15" s="369"/>
      <c r="CB15" s="369"/>
      <c r="CC15" s="369"/>
      <c r="CD15" s="369"/>
      <c r="CE15" s="369"/>
      <c r="CF15" s="369"/>
      <c r="CG15" s="369"/>
      <c r="CH15" s="370"/>
      <c r="CI15" s="368" t="s">
        <v>21</v>
      </c>
      <c r="CJ15" s="369"/>
      <c r="CK15" s="369"/>
      <c r="CL15" s="369"/>
      <c r="CM15" s="369"/>
      <c r="CN15" s="369"/>
      <c r="CO15" s="369"/>
      <c r="CP15" s="369"/>
      <c r="CQ15" s="369"/>
      <c r="CR15" s="369"/>
      <c r="CS15" s="369"/>
      <c r="CT15" s="369"/>
      <c r="CU15" s="370"/>
      <c r="CV15" s="484"/>
      <c r="CW15" s="630"/>
      <c r="CX15" s="630"/>
      <c r="CY15" s="630"/>
      <c r="CZ15" s="630"/>
      <c r="DA15" s="630"/>
      <c r="DB15" s="630"/>
      <c r="DC15" s="630"/>
      <c r="DD15" s="630"/>
      <c r="DE15" s="630"/>
      <c r="DF15" s="630"/>
      <c r="DG15" s="630"/>
      <c r="DH15" s="630"/>
      <c r="DI15" s="630"/>
      <c r="DJ15" s="630"/>
      <c r="DK15" s="630"/>
      <c r="DL15" s="630"/>
      <c r="DM15" s="630"/>
      <c r="DN15" s="630"/>
      <c r="DO15" s="630"/>
      <c r="DP15" s="630"/>
      <c r="DQ15" s="630"/>
      <c r="DR15" s="630"/>
      <c r="DS15" s="630"/>
      <c r="DT15" s="630"/>
      <c r="DU15" s="630"/>
      <c r="DV15" s="630"/>
      <c r="DW15" s="630"/>
      <c r="DX15" s="485"/>
      <c r="DY15" s="362"/>
      <c r="DZ15" s="363"/>
      <c r="EA15" s="363"/>
      <c r="EB15" s="363"/>
      <c r="EC15" s="364"/>
    </row>
    <row r="16" spans="2:133" s="15" customFormat="1" ht="14.25" customHeight="1" x14ac:dyDescent="0.2">
      <c r="B16" s="387" t="s">
        <v>22</v>
      </c>
      <c r="C16" s="388"/>
      <c r="D16" s="459"/>
      <c r="E16" s="458" t="s">
        <v>155</v>
      </c>
      <c r="F16" s="388"/>
      <c r="G16" s="388"/>
      <c r="H16" s="388"/>
      <c r="I16" s="458" t="s">
        <v>159</v>
      </c>
      <c r="J16" s="388"/>
      <c r="K16" s="388"/>
      <c r="L16" s="388"/>
      <c r="M16" s="388"/>
      <c r="N16" s="458" t="s">
        <v>24</v>
      </c>
      <c r="O16" s="388"/>
      <c r="P16" s="388"/>
      <c r="Q16" s="388"/>
      <c r="R16" s="596" t="s">
        <v>25</v>
      </c>
      <c r="S16" s="597"/>
      <c r="T16" s="597"/>
      <c r="U16" s="597"/>
      <c r="V16" s="597" t="s">
        <v>132</v>
      </c>
      <c r="W16" s="597"/>
      <c r="X16" s="597"/>
      <c r="Y16" s="597"/>
      <c r="Z16" s="597" t="s">
        <v>133</v>
      </c>
      <c r="AA16" s="597"/>
      <c r="AB16" s="597"/>
      <c r="AC16" s="597"/>
      <c r="AD16" s="597" t="s">
        <v>26</v>
      </c>
      <c r="AE16" s="597"/>
      <c r="AF16" s="597"/>
      <c r="AG16" s="597"/>
      <c r="AH16" s="597" t="s">
        <v>27</v>
      </c>
      <c r="AI16" s="597"/>
      <c r="AJ16" s="597"/>
      <c r="AK16" s="597"/>
      <c r="AL16" s="597" t="s">
        <v>28</v>
      </c>
      <c r="AM16" s="597"/>
      <c r="AN16" s="597"/>
      <c r="AO16" s="597"/>
      <c r="AP16" s="597" t="s">
        <v>29</v>
      </c>
      <c r="AQ16" s="597"/>
      <c r="AR16" s="597"/>
      <c r="AS16" s="597"/>
      <c r="AT16" s="597" t="s">
        <v>30</v>
      </c>
      <c r="AU16" s="597"/>
      <c r="AV16" s="597"/>
      <c r="AW16" s="460"/>
      <c r="AX16" s="384" t="s">
        <v>122</v>
      </c>
      <c r="AY16" s="385"/>
      <c r="AZ16" s="385"/>
      <c r="BA16" s="386"/>
      <c r="BB16" s="385" t="s">
        <v>134</v>
      </c>
      <c r="BC16" s="385"/>
      <c r="BD16" s="385"/>
      <c r="BE16" s="385"/>
      <c r="BF16" s="387"/>
      <c r="BG16" s="388"/>
      <c r="BH16" s="388"/>
      <c r="BI16" s="389"/>
      <c r="BJ16" s="387"/>
      <c r="BK16" s="388"/>
      <c r="BL16" s="388"/>
      <c r="BM16" s="388"/>
      <c r="BN16" s="388"/>
      <c r="BO16" s="388"/>
      <c r="BP16" s="387"/>
      <c r="BQ16" s="388"/>
      <c r="BR16" s="388"/>
      <c r="BS16" s="389"/>
      <c r="BT16" s="455" t="s">
        <v>31</v>
      </c>
      <c r="BU16" s="442"/>
      <c r="BV16" s="442"/>
      <c r="BW16" s="443"/>
      <c r="BX16" s="14"/>
      <c r="BY16" s="14"/>
      <c r="BZ16" s="441" t="s">
        <v>32</v>
      </c>
      <c r="CA16" s="442"/>
      <c r="CB16" s="442"/>
      <c r="CC16" s="442"/>
      <c r="CD16" s="443"/>
      <c r="CE16" s="441" t="s">
        <v>33</v>
      </c>
      <c r="CF16" s="442"/>
      <c r="CG16" s="442"/>
      <c r="CH16" s="454"/>
      <c r="CI16" s="400" t="s">
        <v>34</v>
      </c>
      <c r="CJ16" s="401"/>
      <c r="CK16" s="401"/>
      <c r="CL16" s="402"/>
      <c r="CM16" s="406" t="s">
        <v>32</v>
      </c>
      <c r="CN16" s="401"/>
      <c r="CO16" s="401"/>
      <c r="CP16" s="401"/>
      <c r="CQ16" s="401"/>
      <c r="CR16" s="441" t="s">
        <v>35</v>
      </c>
      <c r="CS16" s="442"/>
      <c r="CT16" s="442"/>
      <c r="CU16" s="454"/>
      <c r="CV16" s="410" t="s">
        <v>36</v>
      </c>
      <c r="CW16" s="379"/>
      <c r="CX16" s="379"/>
      <c r="CY16" s="379"/>
      <c r="CZ16" s="379"/>
      <c r="DA16" s="379"/>
      <c r="DB16" s="379"/>
      <c r="DC16" s="379"/>
      <c r="DD16" s="379"/>
      <c r="DE16" s="379"/>
      <c r="DF16" s="379"/>
      <c r="DG16" s="380"/>
      <c r="DH16" s="379" t="s">
        <v>37</v>
      </c>
      <c r="DI16" s="379"/>
      <c r="DJ16" s="379"/>
      <c r="DK16" s="379"/>
      <c r="DL16" s="379"/>
      <c r="DM16" s="379"/>
      <c r="DN16" s="379"/>
      <c r="DO16" s="379"/>
      <c r="DP16" s="380"/>
      <c r="DQ16" s="410" t="s">
        <v>38</v>
      </c>
      <c r="DR16" s="379"/>
      <c r="DS16" s="379"/>
      <c r="DT16" s="379"/>
      <c r="DU16" s="379"/>
      <c r="DV16" s="379"/>
      <c r="DW16" s="379"/>
      <c r="DX16" s="380"/>
      <c r="DY16" s="362"/>
      <c r="DZ16" s="363"/>
      <c r="EA16" s="363"/>
      <c r="EB16" s="363"/>
      <c r="EC16" s="364"/>
    </row>
    <row r="17" spans="2:133" s="13" customFormat="1" ht="23.25" customHeight="1" thickBot="1" x14ac:dyDescent="0.25">
      <c r="B17" s="387"/>
      <c r="C17" s="388"/>
      <c r="D17" s="459"/>
      <c r="E17" s="458"/>
      <c r="F17" s="388"/>
      <c r="G17" s="388"/>
      <c r="H17" s="388"/>
      <c r="I17" s="458"/>
      <c r="J17" s="388"/>
      <c r="K17" s="388"/>
      <c r="L17" s="388"/>
      <c r="M17" s="388"/>
      <c r="N17" s="458"/>
      <c r="O17" s="388"/>
      <c r="P17" s="388"/>
      <c r="Q17" s="388"/>
      <c r="R17" s="598"/>
      <c r="S17" s="599"/>
      <c r="T17" s="599"/>
      <c r="U17" s="599"/>
      <c r="V17" s="599"/>
      <c r="W17" s="599"/>
      <c r="X17" s="599"/>
      <c r="Y17" s="599"/>
      <c r="Z17" s="599"/>
      <c r="AA17" s="599"/>
      <c r="AB17" s="599"/>
      <c r="AC17" s="599"/>
      <c r="AD17" s="599"/>
      <c r="AE17" s="599"/>
      <c r="AF17" s="599"/>
      <c r="AG17" s="599"/>
      <c r="AH17" s="599"/>
      <c r="AI17" s="599"/>
      <c r="AJ17" s="599"/>
      <c r="AK17" s="599"/>
      <c r="AL17" s="599"/>
      <c r="AM17" s="599"/>
      <c r="AN17" s="599"/>
      <c r="AO17" s="599"/>
      <c r="AP17" s="599"/>
      <c r="AQ17" s="599"/>
      <c r="AR17" s="599"/>
      <c r="AS17" s="599"/>
      <c r="AT17" s="599"/>
      <c r="AU17" s="599"/>
      <c r="AV17" s="599"/>
      <c r="AW17" s="600"/>
      <c r="AX17" s="387"/>
      <c r="AY17" s="388"/>
      <c r="AZ17" s="388"/>
      <c r="BA17" s="389"/>
      <c r="BB17" s="388"/>
      <c r="BC17" s="388"/>
      <c r="BD17" s="388"/>
      <c r="BE17" s="388"/>
      <c r="BF17" s="387"/>
      <c r="BG17" s="388"/>
      <c r="BH17" s="388"/>
      <c r="BI17" s="389"/>
      <c r="BJ17" s="390"/>
      <c r="BK17" s="391"/>
      <c r="BL17" s="391"/>
      <c r="BM17" s="391"/>
      <c r="BN17" s="391"/>
      <c r="BO17" s="391"/>
      <c r="BP17" s="387"/>
      <c r="BQ17" s="388"/>
      <c r="BR17" s="388"/>
      <c r="BS17" s="389"/>
      <c r="BT17" s="400"/>
      <c r="BU17" s="401"/>
      <c r="BV17" s="401"/>
      <c r="BW17" s="402"/>
      <c r="BX17" s="16"/>
      <c r="BY17" s="16"/>
      <c r="BZ17" s="406"/>
      <c r="CA17" s="401"/>
      <c r="CB17" s="401"/>
      <c r="CC17" s="401"/>
      <c r="CD17" s="402"/>
      <c r="CE17" s="406"/>
      <c r="CF17" s="401"/>
      <c r="CG17" s="401"/>
      <c r="CH17" s="408"/>
      <c r="CI17" s="400"/>
      <c r="CJ17" s="401"/>
      <c r="CK17" s="401"/>
      <c r="CL17" s="402"/>
      <c r="CM17" s="406"/>
      <c r="CN17" s="401"/>
      <c r="CO17" s="401"/>
      <c r="CP17" s="401"/>
      <c r="CQ17" s="401"/>
      <c r="CR17" s="406"/>
      <c r="CS17" s="401"/>
      <c r="CT17" s="401"/>
      <c r="CU17" s="408"/>
      <c r="CV17" s="411"/>
      <c r="CW17" s="382"/>
      <c r="CX17" s="382"/>
      <c r="CY17" s="382"/>
      <c r="CZ17" s="382"/>
      <c r="DA17" s="382"/>
      <c r="DB17" s="382"/>
      <c r="DC17" s="382"/>
      <c r="DD17" s="382"/>
      <c r="DE17" s="382"/>
      <c r="DF17" s="382"/>
      <c r="DG17" s="412"/>
      <c r="DH17" s="381"/>
      <c r="DI17" s="381"/>
      <c r="DJ17" s="381"/>
      <c r="DK17" s="381"/>
      <c r="DL17" s="382"/>
      <c r="DM17" s="382"/>
      <c r="DN17" s="381"/>
      <c r="DO17" s="381"/>
      <c r="DP17" s="383"/>
      <c r="DQ17" s="414"/>
      <c r="DR17" s="381"/>
      <c r="DS17" s="381"/>
      <c r="DT17" s="381"/>
      <c r="DU17" s="381"/>
      <c r="DV17" s="381"/>
      <c r="DW17" s="381"/>
      <c r="DX17" s="383"/>
      <c r="DY17" s="362"/>
      <c r="DZ17" s="363"/>
      <c r="EA17" s="363"/>
      <c r="EB17" s="363"/>
      <c r="EC17" s="364"/>
    </row>
    <row r="18" spans="2:133" s="13" customFormat="1" ht="57.75" customHeight="1" x14ac:dyDescent="0.2">
      <c r="B18" s="438"/>
      <c r="C18" s="439"/>
      <c r="D18" s="461"/>
      <c r="E18" s="460"/>
      <c r="F18" s="439"/>
      <c r="G18" s="439"/>
      <c r="H18" s="439"/>
      <c r="I18" s="460"/>
      <c r="J18" s="439"/>
      <c r="K18" s="439"/>
      <c r="L18" s="439"/>
      <c r="M18" s="439"/>
      <c r="N18" s="460"/>
      <c r="O18" s="439"/>
      <c r="P18" s="439"/>
      <c r="Q18" s="439"/>
      <c r="R18" s="598"/>
      <c r="S18" s="599"/>
      <c r="T18" s="599"/>
      <c r="U18" s="599"/>
      <c r="V18" s="599"/>
      <c r="W18" s="599"/>
      <c r="X18" s="599"/>
      <c r="Y18" s="599"/>
      <c r="Z18" s="599"/>
      <c r="AA18" s="599"/>
      <c r="AB18" s="599"/>
      <c r="AC18" s="599"/>
      <c r="AD18" s="599"/>
      <c r="AE18" s="599"/>
      <c r="AF18" s="599"/>
      <c r="AG18" s="599"/>
      <c r="AH18" s="599"/>
      <c r="AI18" s="599"/>
      <c r="AJ18" s="599"/>
      <c r="AK18" s="599"/>
      <c r="AL18" s="599"/>
      <c r="AM18" s="599"/>
      <c r="AN18" s="599"/>
      <c r="AO18" s="599"/>
      <c r="AP18" s="599"/>
      <c r="AQ18" s="599"/>
      <c r="AR18" s="599"/>
      <c r="AS18" s="599"/>
      <c r="AT18" s="599"/>
      <c r="AU18" s="599"/>
      <c r="AV18" s="599"/>
      <c r="AW18" s="600"/>
      <c r="AX18" s="438"/>
      <c r="AY18" s="439"/>
      <c r="AZ18" s="439"/>
      <c r="BA18" s="440"/>
      <c r="BB18" s="439"/>
      <c r="BC18" s="439"/>
      <c r="BD18" s="439"/>
      <c r="BE18" s="439"/>
      <c r="BF18" s="438"/>
      <c r="BG18" s="439"/>
      <c r="BH18" s="439"/>
      <c r="BI18" s="440"/>
      <c r="BJ18" s="577" t="s">
        <v>39</v>
      </c>
      <c r="BK18" s="578"/>
      <c r="BL18" s="578"/>
      <c r="BM18" s="578" t="s">
        <v>40</v>
      </c>
      <c r="BN18" s="578"/>
      <c r="BO18" s="579"/>
      <c r="BP18" s="438"/>
      <c r="BQ18" s="439"/>
      <c r="BR18" s="439"/>
      <c r="BS18" s="440"/>
      <c r="BT18" s="403"/>
      <c r="BU18" s="404"/>
      <c r="BV18" s="404"/>
      <c r="BW18" s="405"/>
      <c r="BX18" s="17"/>
      <c r="BY18" s="17"/>
      <c r="BZ18" s="407"/>
      <c r="CA18" s="404"/>
      <c r="CB18" s="404"/>
      <c r="CC18" s="404"/>
      <c r="CD18" s="405"/>
      <c r="CE18" s="407"/>
      <c r="CF18" s="404"/>
      <c r="CG18" s="404"/>
      <c r="CH18" s="409"/>
      <c r="CI18" s="403"/>
      <c r="CJ18" s="404"/>
      <c r="CK18" s="404"/>
      <c r="CL18" s="405"/>
      <c r="CM18" s="407"/>
      <c r="CN18" s="404"/>
      <c r="CO18" s="404"/>
      <c r="CP18" s="404"/>
      <c r="CQ18" s="404"/>
      <c r="CR18" s="407"/>
      <c r="CS18" s="404"/>
      <c r="CT18" s="404"/>
      <c r="CU18" s="409"/>
      <c r="CV18" s="371" t="s">
        <v>32</v>
      </c>
      <c r="CW18" s="372"/>
      <c r="CX18" s="372"/>
      <c r="CY18" s="372"/>
      <c r="CZ18" s="87"/>
      <c r="DA18" s="372" t="s">
        <v>41</v>
      </c>
      <c r="DB18" s="372"/>
      <c r="DC18" s="373"/>
      <c r="DD18" s="373"/>
      <c r="DE18" s="373"/>
      <c r="DF18" s="373"/>
      <c r="DG18" s="374"/>
      <c r="DH18" s="395" t="s">
        <v>42</v>
      </c>
      <c r="DI18" s="395"/>
      <c r="DJ18" s="396"/>
      <c r="DK18" s="86"/>
      <c r="DL18" s="394" t="s">
        <v>154</v>
      </c>
      <c r="DM18" s="394"/>
      <c r="DN18" s="395" t="s">
        <v>43</v>
      </c>
      <c r="DO18" s="395"/>
      <c r="DP18" s="425"/>
      <c r="DQ18" s="413" t="s">
        <v>44</v>
      </c>
      <c r="DR18" s="394"/>
      <c r="DS18" s="88"/>
      <c r="DT18" s="88"/>
      <c r="DU18" s="395" t="s">
        <v>45</v>
      </c>
      <c r="DV18" s="395"/>
      <c r="DW18" s="395"/>
      <c r="DX18" s="425"/>
      <c r="DY18" s="365"/>
      <c r="DZ18" s="366"/>
      <c r="EA18" s="366"/>
      <c r="EB18" s="366"/>
      <c r="EC18" s="367"/>
    </row>
    <row r="19" spans="2:133" s="13" customFormat="1" ht="12.75" customHeight="1" x14ac:dyDescent="0.2">
      <c r="B19" s="572">
        <v>1</v>
      </c>
      <c r="C19" s="571"/>
      <c r="D19" s="571"/>
      <c r="E19" s="571">
        <v>2</v>
      </c>
      <c r="F19" s="571"/>
      <c r="G19" s="571"/>
      <c r="H19" s="571"/>
      <c r="I19" s="233">
        <v>3</v>
      </c>
      <c r="J19" s="231"/>
      <c r="K19" s="231"/>
      <c r="L19" s="231"/>
      <c r="M19" s="231"/>
      <c r="N19" s="571">
        <v>4</v>
      </c>
      <c r="O19" s="571"/>
      <c r="P19" s="571"/>
      <c r="Q19" s="233"/>
      <c r="R19" s="572">
        <v>5</v>
      </c>
      <c r="S19" s="571"/>
      <c r="T19" s="571"/>
      <c r="U19" s="571"/>
      <c r="V19" s="233">
        <v>6</v>
      </c>
      <c r="W19" s="231"/>
      <c r="X19" s="231"/>
      <c r="Y19" s="231"/>
      <c r="Z19" s="231"/>
      <c r="AA19" s="231"/>
      <c r="AB19" s="231"/>
      <c r="AC19" s="232"/>
      <c r="AD19" s="571">
        <v>7</v>
      </c>
      <c r="AE19" s="571"/>
      <c r="AF19" s="571"/>
      <c r="AG19" s="571"/>
      <c r="AH19" s="571">
        <v>7</v>
      </c>
      <c r="AI19" s="571"/>
      <c r="AJ19" s="571"/>
      <c r="AK19" s="571"/>
      <c r="AL19" s="571">
        <v>9</v>
      </c>
      <c r="AM19" s="571"/>
      <c r="AN19" s="571"/>
      <c r="AO19" s="571"/>
      <c r="AP19" s="571">
        <v>10</v>
      </c>
      <c r="AQ19" s="571"/>
      <c r="AR19" s="571"/>
      <c r="AS19" s="571"/>
      <c r="AT19" s="571">
        <v>11</v>
      </c>
      <c r="AU19" s="571"/>
      <c r="AV19" s="571"/>
      <c r="AW19" s="233"/>
      <c r="AX19" s="572">
        <v>12</v>
      </c>
      <c r="AY19" s="571"/>
      <c r="AZ19" s="571"/>
      <c r="BA19" s="573"/>
      <c r="BB19" s="232">
        <v>12</v>
      </c>
      <c r="BC19" s="571"/>
      <c r="BD19" s="571"/>
      <c r="BE19" s="233"/>
      <c r="BF19" s="572">
        <v>8</v>
      </c>
      <c r="BG19" s="571"/>
      <c r="BH19" s="571"/>
      <c r="BI19" s="573"/>
      <c r="BJ19" s="397" t="s">
        <v>280</v>
      </c>
      <c r="BK19" s="231"/>
      <c r="BL19" s="231"/>
      <c r="BM19" s="231"/>
      <c r="BN19" s="231"/>
      <c r="BO19" s="231"/>
      <c r="BP19" s="574">
        <v>10</v>
      </c>
      <c r="BQ19" s="575"/>
      <c r="BR19" s="575"/>
      <c r="BS19" s="576"/>
      <c r="BT19" s="393">
        <v>11</v>
      </c>
      <c r="BU19" s="376"/>
      <c r="BV19" s="376"/>
      <c r="BW19" s="377"/>
      <c r="BX19" s="20"/>
      <c r="BY19" s="20"/>
      <c r="BZ19" s="375">
        <v>12</v>
      </c>
      <c r="CA19" s="376"/>
      <c r="CB19" s="376"/>
      <c r="CC19" s="376"/>
      <c r="CD19" s="377"/>
      <c r="CE19" s="375">
        <v>13</v>
      </c>
      <c r="CF19" s="376"/>
      <c r="CG19" s="376"/>
      <c r="CH19" s="378"/>
      <c r="CI19" s="393">
        <v>14</v>
      </c>
      <c r="CJ19" s="376"/>
      <c r="CK19" s="376"/>
      <c r="CL19" s="377"/>
      <c r="CM19" s="375">
        <v>15</v>
      </c>
      <c r="CN19" s="376"/>
      <c r="CO19" s="376"/>
      <c r="CP19" s="376"/>
      <c r="CQ19" s="376"/>
      <c r="CR19" s="375">
        <v>16</v>
      </c>
      <c r="CS19" s="376"/>
      <c r="CT19" s="376"/>
      <c r="CU19" s="378"/>
      <c r="CV19" s="418">
        <v>21</v>
      </c>
      <c r="CW19" s="419"/>
      <c r="CX19" s="419"/>
      <c r="CY19" s="419"/>
      <c r="CZ19" s="419"/>
      <c r="DA19" s="419"/>
      <c r="DB19" s="419"/>
      <c r="DC19" s="419"/>
      <c r="DD19" s="419"/>
      <c r="DE19" s="419"/>
      <c r="DF19" s="419"/>
      <c r="DG19" s="421"/>
      <c r="DH19" s="419">
        <v>17</v>
      </c>
      <c r="DI19" s="419"/>
      <c r="DJ19" s="419"/>
      <c r="DK19" s="419"/>
      <c r="DL19" s="420"/>
      <c r="DM19" s="420"/>
      <c r="DN19" s="419"/>
      <c r="DO19" s="419"/>
      <c r="DP19" s="421"/>
      <c r="DQ19" s="418">
        <v>18</v>
      </c>
      <c r="DR19" s="419"/>
      <c r="DS19" s="419"/>
      <c r="DT19" s="419"/>
      <c r="DU19" s="419"/>
      <c r="DV19" s="419"/>
      <c r="DW19" s="419"/>
      <c r="DX19" s="421"/>
      <c r="DY19" s="422">
        <v>19</v>
      </c>
      <c r="DZ19" s="423"/>
      <c r="EA19" s="423"/>
      <c r="EB19" s="423"/>
      <c r="EC19" s="424"/>
    </row>
    <row r="20" spans="2:133" s="24" customFormat="1" ht="30.75" customHeight="1" thickBot="1" x14ac:dyDescent="0.25">
      <c r="B20" s="564"/>
      <c r="C20" s="565"/>
      <c r="D20" s="565"/>
      <c r="E20" s="566">
        <v>4482</v>
      </c>
      <c r="F20" s="566"/>
      <c r="G20" s="566"/>
      <c r="H20" s="566"/>
      <c r="I20" s="235"/>
      <c r="J20" s="236"/>
      <c r="K20" s="236"/>
      <c r="L20" s="236"/>
      <c r="M20" s="236"/>
      <c r="N20" s="560">
        <f>E20*B20*I20</f>
        <v>0</v>
      </c>
      <c r="O20" s="560"/>
      <c r="P20" s="560"/>
      <c r="Q20" s="242"/>
      <c r="R20" s="564"/>
      <c r="S20" s="565"/>
      <c r="T20" s="565"/>
      <c r="U20" s="565"/>
      <c r="V20" s="565"/>
      <c r="W20" s="565"/>
      <c r="X20" s="565"/>
      <c r="Y20" s="565"/>
      <c r="Z20" s="565"/>
      <c r="AA20" s="565"/>
      <c r="AB20" s="565"/>
      <c r="AC20" s="565"/>
      <c r="AD20" s="568"/>
      <c r="AE20" s="568"/>
      <c r="AF20" s="568"/>
      <c r="AG20" s="568"/>
      <c r="AH20" s="565"/>
      <c r="AI20" s="565"/>
      <c r="AJ20" s="565"/>
      <c r="AK20" s="565"/>
      <c r="AL20" s="568"/>
      <c r="AM20" s="568"/>
      <c r="AN20" s="568"/>
      <c r="AO20" s="568"/>
      <c r="AP20" s="568"/>
      <c r="AQ20" s="568"/>
      <c r="AR20" s="568"/>
      <c r="AS20" s="568"/>
      <c r="AT20" s="560">
        <f>SUM(R20:AS20)</f>
        <v>0</v>
      </c>
      <c r="AU20" s="560"/>
      <c r="AV20" s="560"/>
      <c r="AW20" s="242"/>
      <c r="AX20" s="569">
        <f>IF(B20&gt;1,N20+N20*(R20+Z20+AD20+AH20+AL20+AP20)+(N20/B20*1*V20),0)</f>
        <v>0</v>
      </c>
      <c r="AY20" s="566"/>
      <c r="AZ20" s="566"/>
      <c r="BA20" s="570"/>
      <c r="BB20" s="282">
        <f>IF(B20&lt;=1,N20+N20*(R20+V20+Z20+AD20+AH20+AL20+AP20),0)</f>
        <v>0</v>
      </c>
      <c r="BC20" s="566"/>
      <c r="BD20" s="566"/>
      <c r="BE20" s="280"/>
      <c r="BF20" s="559">
        <f>AX20+BB20</f>
        <v>0</v>
      </c>
      <c r="BG20" s="560"/>
      <c r="BH20" s="560"/>
      <c r="BI20" s="561"/>
      <c r="BJ20" s="343">
        <v>1.7</v>
      </c>
      <c r="BK20" s="243"/>
      <c r="BL20" s="243"/>
      <c r="BM20" s="344">
        <v>0.5</v>
      </c>
      <c r="BN20" s="345"/>
      <c r="BO20" s="346"/>
      <c r="BP20" s="559">
        <f>BF20*SUM(BJ20:BO20)</f>
        <v>0</v>
      </c>
      <c r="BQ20" s="560"/>
      <c r="BR20" s="560"/>
      <c r="BS20" s="561"/>
      <c r="BT20" s="339"/>
      <c r="BU20" s="340"/>
      <c r="BV20" s="340"/>
      <c r="BW20" s="341"/>
      <c r="BX20" s="79">
        <f>IF(B20&gt;=1,((N20/B20*1)+(N20/B20*1)*AT20+DL20+DM20)*0.15/3.5*BT20,0)</f>
        <v>0</v>
      </c>
      <c r="BY20" s="84">
        <f>IF(BX20=0,(BF20+DL20+DM20)*0.15/3.5*BT20,0)</f>
        <v>0</v>
      </c>
      <c r="BZ20" s="242">
        <f>BX20+BY20</f>
        <v>0</v>
      </c>
      <c r="CA20" s="243"/>
      <c r="CB20" s="243"/>
      <c r="CC20" s="243"/>
      <c r="CD20" s="342"/>
      <c r="CE20" s="242">
        <f>BZ20*SUM(BJ20:BO20)</f>
        <v>0</v>
      </c>
      <c r="CF20" s="243"/>
      <c r="CG20" s="243"/>
      <c r="CH20" s="244"/>
      <c r="CI20" s="279"/>
      <c r="CJ20" s="236"/>
      <c r="CK20" s="236"/>
      <c r="CL20" s="237"/>
      <c r="CM20" s="242">
        <f>N20*CI20</f>
        <v>0</v>
      </c>
      <c r="CN20" s="243"/>
      <c r="CO20" s="243"/>
      <c r="CP20" s="243"/>
      <c r="CQ20" s="243"/>
      <c r="CR20" s="242">
        <f>CM20*SUM(BJ20:BO20)</f>
        <v>0</v>
      </c>
      <c r="CS20" s="243"/>
      <c r="CT20" s="243"/>
      <c r="CU20" s="244"/>
      <c r="CV20" s="279"/>
      <c r="CW20" s="236"/>
      <c r="CX20" s="236"/>
      <c r="CY20" s="236"/>
      <c r="CZ20" s="85">
        <f>CV20*B20</f>
        <v>0</v>
      </c>
      <c r="DA20" s="82">
        <f>IF(B20&gt;=1,CZ20/B20*1,0)</f>
        <v>0</v>
      </c>
      <c r="DB20" s="78">
        <f>IF(DA20=0,CV20*B20)</f>
        <v>0</v>
      </c>
      <c r="DC20" s="242">
        <f>(DA20+DB20)*SUM(BJ20:BO20)</f>
        <v>0</v>
      </c>
      <c r="DD20" s="243"/>
      <c r="DE20" s="243"/>
      <c r="DF20" s="243"/>
      <c r="DG20" s="244"/>
      <c r="DH20" s="236"/>
      <c r="DI20" s="236"/>
      <c r="DJ20" s="237"/>
      <c r="DK20" s="84">
        <f>DH20*B20</f>
        <v>0</v>
      </c>
      <c r="DL20" s="84">
        <f>IF(B20&gt;=1,DK20/B20*1,0)</f>
        <v>0</v>
      </c>
      <c r="DM20" s="84">
        <f>IF(DL20=0,DK20,0)</f>
        <v>0</v>
      </c>
      <c r="DN20" s="242">
        <f>DH20*B20*SUM(BJ20:BO20)</f>
        <v>0</v>
      </c>
      <c r="DO20" s="243"/>
      <c r="DP20" s="244"/>
      <c r="DQ20" s="332"/>
      <c r="DR20" s="333"/>
      <c r="DS20" s="139">
        <f>IF(B20&gt;1,(BP20+DN20)/B20*1*DQ20,0)</f>
        <v>0</v>
      </c>
      <c r="DT20" s="139">
        <f>IF(B20&lt;=1,(BP20+DN20)*B20*DQ20,0)</f>
        <v>0</v>
      </c>
      <c r="DU20" s="243">
        <f>DT20+DS20</f>
        <v>0</v>
      </c>
      <c r="DV20" s="243"/>
      <c r="DW20" s="243"/>
      <c r="DX20" s="244"/>
      <c r="DY20" s="415">
        <f>BP20+CE20+CR20+DC20+DN20+DU20</f>
        <v>0</v>
      </c>
      <c r="DZ20" s="416"/>
      <c r="EA20" s="416"/>
      <c r="EB20" s="416"/>
      <c r="EC20" s="417"/>
    </row>
    <row r="21" spans="2:133" s="55" customFormat="1" ht="21.75" customHeight="1" x14ac:dyDescent="0.2">
      <c r="E21" s="26"/>
      <c r="F21" s="26"/>
      <c r="G21" s="26"/>
      <c r="H21" s="26"/>
      <c r="I21" s="557" t="s">
        <v>158</v>
      </c>
      <c r="J21" s="557"/>
      <c r="K21" s="557"/>
      <c r="L21" s="557"/>
      <c r="M21" s="557"/>
      <c r="N21" s="56"/>
      <c r="R21" s="558" t="s">
        <v>160</v>
      </c>
      <c r="S21" s="558"/>
      <c r="T21" s="558"/>
      <c r="U21" s="558"/>
      <c r="V21" s="558" t="s">
        <v>168</v>
      </c>
      <c r="W21" s="558"/>
      <c r="X21" s="558"/>
      <c r="Y21" s="558"/>
      <c r="Z21" s="558" t="s">
        <v>169</v>
      </c>
      <c r="AA21" s="558"/>
      <c r="AB21" s="558"/>
      <c r="AC21" s="558"/>
      <c r="AD21" s="558" t="s">
        <v>48</v>
      </c>
      <c r="AE21" s="558"/>
      <c r="AF21" s="558"/>
      <c r="AG21" s="558"/>
      <c r="AH21" s="558" t="s">
        <v>161</v>
      </c>
      <c r="AI21" s="558"/>
      <c r="AJ21" s="558"/>
      <c r="AK21" s="558"/>
      <c r="AL21" s="558" t="s">
        <v>50</v>
      </c>
      <c r="AM21" s="558"/>
      <c r="AN21" s="558"/>
      <c r="AO21" s="558"/>
      <c r="AP21" s="558" t="s">
        <v>51</v>
      </c>
      <c r="AQ21" s="558"/>
      <c r="AR21" s="558"/>
      <c r="AS21" s="558"/>
      <c r="AT21" s="25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28" t="s">
        <v>48</v>
      </c>
      <c r="CJ21" s="329"/>
      <c r="CK21" s="329"/>
      <c r="CL21" s="330"/>
      <c r="CV21" s="328" t="s">
        <v>53</v>
      </c>
      <c r="CW21" s="329"/>
      <c r="CX21" s="329"/>
      <c r="CY21" s="329"/>
      <c r="CZ21" s="329"/>
      <c r="DA21" s="329"/>
      <c r="DB21" s="329"/>
      <c r="DC21" s="329"/>
      <c r="DD21" s="329"/>
      <c r="DE21" s="329"/>
      <c r="DF21" s="329"/>
      <c r="DG21" s="330"/>
      <c r="DH21" s="328" t="s">
        <v>49</v>
      </c>
      <c r="DI21" s="329"/>
      <c r="DJ21" s="329"/>
      <c r="DK21" s="329"/>
      <c r="DL21" s="329"/>
      <c r="DM21" s="329"/>
      <c r="DN21" s="329"/>
      <c r="DO21" s="329"/>
      <c r="DP21" s="330"/>
      <c r="DQ21" s="25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9.5" thickBot="1" x14ac:dyDescent="0.35">
      <c r="BM23" s="8"/>
      <c r="BN23" s="8"/>
      <c r="BO23" s="8"/>
      <c r="BP23" s="8"/>
      <c r="BV23" s="83" t="s">
        <v>87</v>
      </c>
      <c r="BW23" s="83"/>
      <c r="BX23" s="83"/>
      <c r="BY23" s="83"/>
      <c r="BZ23" s="83"/>
      <c r="CA23" s="83"/>
      <c r="CB23" s="83"/>
      <c r="DJ23" s="111" t="s">
        <v>88</v>
      </c>
      <c r="DK23" s="111"/>
      <c r="DL23" s="111"/>
      <c r="DM23" s="111"/>
      <c r="DN23" s="111"/>
      <c r="DO23" s="111"/>
      <c r="DP23" s="111"/>
      <c r="DQ23" s="110"/>
      <c r="DR23" s="2"/>
      <c r="DS23" s="2"/>
      <c r="DT23" s="2"/>
      <c r="DU23" s="2"/>
      <c r="DV23" s="2"/>
      <c r="DW23" s="2"/>
      <c r="DX23" s="2"/>
    </row>
    <row r="24" spans="2:133" s="6" customFormat="1" ht="20.25" customHeight="1" thickBot="1" x14ac:dyDescent="0.35">
      <c r="B24" s="538" t="s">
        <v>56</v>
      </c>
      <c r="C24" s="538"/>
      <c r="D24" s="538"/>
      <c r="E24" s="538"/>
      <c r="F24" s="538"/>
      <c r="G24" s="538"/>
      <c r="H24" s="538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641" t="s">
        <v>57</v>
      </c>
      <c r="V24" s="641"/>
      <c r="W24" s="641"/>
      <c r="X24" s="641"/>
      <c r="Y24" s="641"/>
      <c r="Z24" s="641"/>
      <c r="AA24" s="641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7"/>
      <c r="BR24" s="7"/>
      <c r="BS24" s="7"/>
      <c r="BT24" s="7"/>
      <c r="BV24" s="350" t="s">
        <v>104</v>
      </c>
      <c r="BW24" s="351"/>
      <c r="BX24" s="351"/>
      <c r="BY24" s="351"/>
      <c r="BZ24" s="351"/>
      <c r="CA24" s="351"/>
      <c r="CB24" s="351"/>
      <c r="CC24" s="351"/>
      <c r="CD24" s="351"/>
      <c r="CE24" s="351"/>
      <c r="CF24" s="351"/>
      <c r="CG24" s="351"/>
      <c r="CH24" s="351"/>
      <c r="CI24" s="351"/>
      <c r="CJ24" s="351"/>
      <c r="CK24" s="351"/>
      <c r="CL24" s="351"/>
      <c r="CM24" s="351"/>
      <c r="CN24" s="351"/>
      <c r="CO24" s="352"/>
      <c r="CP24" s="224" t="s">
        <v>181</v>
      </c>
      <c r="CQ24" s="224"/>
      <c r="CR24" s="224"/>
      <c r="CS24" s="224"/>
      <c r="CT24" s="224"/>
      <c r="CU24" s="225"/>
      <c r="DJ24" s="208" t="s">
        <v>37</v>
      </c>
      <c r="DK24" s="209"/>
      <c r="DL24" s="209"/>
      <c r="DM24" s="209"/>
      <c r="DN24" s="209"/>
      <c r="DO24" s="209"/>
      <c r="DP24" s="209"/>
      <c r="DQ24" s="209"/>
      <c r="DR24" s="209"/>
      <c r="DS24" s="209"/>
      <c r="DT24" s="209"/>
      <c r="DU24" s="209"/>
      <c r="DV24" s="209"/>
      <c r="DW24" s="209"/>
      <c r="DX24" s="209"/>
      <c r="DY24" s="209"/>
      <c r="DZ24" s="210"/>
    </row>
    <row r="25" spans="2:133" s="7" customFormat="1" ht="18" customHeight="1" x14ac:dyDescent="0.2">
      <c r="B25" s="611" t="s">
        <v>60</v>
      </c>
      <c r="C25" s="612"/>
      <c r="D25" s="612"/>
      <c r="E25" s="612"/>
      <c r="F25" s="612"/>
      <c r="G25" s="612"/>
      <c r="H25" s="612"/>
      <c r="I25" s="612"/>
      <c r="J25" s="612"/>
      <c r="K25" s="612"/>
      <c r="L25" s="612"/>
      <c r="M25" s="612"/>
      <c r="N25" s="612"/>
      <c r="O25" s="612"/>
      <c r="P25" s="612"/>
      <c r="Q25" s="612"/>
      <c r="R25" s="613"/>
      <c r="S25" s="27"/>
      <c r="T25" s="27"/>
      <c r="U25" s="635" t="s">
        <v>25</v>
      </c>
      <c r="V25" s="636"/>
      <c r="W25" s="636"/>
      <c r="X25" s="636"/>
      <c r="Y25" s="636"/>
      <c r="Z25" s="636"/>
      <c r="AA25" s="636"/>
      <c r="AB25" s="636"/>
      <c r="AC25" s="636"/>
      <c r="AD25" s="636"/>
      <c r="AE25" s="636"/>
      <c r="AF25" s="636"/>
      <c r="AG25" s="636"/>
      <c r="AH25" s="636"/>
      <c r="AI25" s="636"/>
      <c r="AJ25" s="636"/>
      <c r="AK25" s="637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7"/>
      <c r="BR25" s="27"/>
      <c r="BS25" s="27"/>
      <c r="BT25" s="27"/>
      <c r="BV25" s="353"/>
      <c r="BW25" s="354"/>
      <c r="BX25" s="354"/>
      <c r="BY25" s="354"/>
      <c r="BZ25" s="354"/>
      <c r="CA25" s="354"/>
      <c r="CB25" s="354"/>
      <c r="CC25" s="354"/>
      <c r="CD25" s="354"/>
      <c r="CE25" s="354"/>
      <c r="CF25" s="354"/>
      <c r="CG25" s="354"/>
      <c r="CH25" s="354"/>
      <c r="CI25" s="354"/>
      <c r="CJ25" s="354"/>
      <c r="CK25" s="354"/>
      <c r="CL25" s="354"/>
      <c r="CM25" s="354"/>
      <c r="CN25" s="354"/>
      <c r="CO25" s="355"/>
      <c r="CP25" s="226"/>
      <c r="CQ25" s="226"/>
      <c r="CR25" s="226"/>
      <c r="CS25" s="226"/>
      <c r="CT25" s="226"/>
      <c r="CU25" s="227"/>
      <c r="DJ25" s="216" t="s">
        <v>117</v>
      </c>
      <c r="DK25" s="217"/>
      <c r="DL25" s="217"/>
      <c r="DM25" s="217"/>
      <c r="DN25" s="217"/>
      <c r="DO25" s="217"/>
      <c r="DP25" s="217"/>
      <c r="DQ25" s="217"/>
      <c r="DR25" s="218"/>
      <c r="DS25" s="101"/>
      <c r="DT25" s="101"/>
      <c r="DU25" s="219" t="s">
        <v>118</v>
      </c>
      <c r="DV25" s="217"/>
      <c r="DW25" s="217"/>
      <c r="DX25" s="217"/>
      <c r="DY25" s="217"/>
      <c r="DZ25" s="220"/>
    </row>
    <row r="26" spans="2:133" s="7" customFormat="1" ht="19.5" thickBot="1" x14ac:dyDescent="0.35">
      <c r="B26" s="276" t="s">
        <v>62</v>
      </c>
      <c r="C26" s="251"/>
      <c r="D26" s="249" t="s">
        <v>63</v>
      </c>
      <c r="E26" s="251"/>
      <c r="F26" s="249" t="s">
        <v>64</v>
      </c>
      <c r="G26" s="250"/>
      <c r="H26" s="250"/>
      <c r="I26" s="251"/>
      <c r="J26" s="249" t="s">
        <v>65</v>
      </c>
      <c r="K26" s="250"/>
      <c r="L26" s="251"/>
      <c r="M26" s="249" t="s">
        <v>66</v>
      </c>
      <c r="N26" s="250"/>
      <c r="O26" s="251"/>
      <c r="P26" s="249" t="s">
        <v>67</v>
      </c>
      <c r="Q26" s="250"/>
      <c r="R26" s="541"/>
      <c r="S26" s="3"/>
      <c r="T26" s="3"/>
      <c r="U26" s="122" t="s">
        <v>83</v>
      </c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4"/>
      <c r="AI26" s="632">
        <v>0.25</v>
      </c>
      <c r="AJ26" s="633"/>
      <c r="AK26" s="634"/>
      <c r="AL26" s="96"/>
      <c r="AM26" s="96"/>
      <c r="AN26" s="96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3"/>
      <c r="BN26" s="3"/>
      <c r="BO26" s="3"/>
      <c r="BP26" s="3"/>
      <c r="BQ26" s="2"/>
      <c r="BR26" s="2"/>
      <c r="BS26" s="2"/>
      <c r="BT26" s="2"/>
      <c r="BV26" s="356"/>
      <c r="BW26" s="357"/>
      <c r="BX26" s="357"/>
      <c r="BY26" s="357"/>
      <c r="BZ26" s="357"/>
      <c r="CA26" s="357"/>
      <c r="CB26" s="357"/>
      <c r="CC26" s="357"/>
      <c r="CD26" s="357"/>
      <c r="CE26" s="357"/>
      <c r="CF26" s="357"/>
      <c r="CG26" s="357"/>
      <c r="CH26" s="357"/>
      <c r="CI26" s="357"/>
      <c r="CJ26" s="357"/>
      <c r="CK26" s="357"/>
      <c r="CL26" s="357"/>
      <c r="CM26" s="357"/>
      <c r="CN26" s="357"/>
      <c r="CO26" s="358"/>
      <c r="CP26" s="228"/>
      <c r="CQ26" s="228"/>
      <c r="CR26" s="228"/>
      <c r="CS26" s="228"/>
      <c r="CT26" s="228"/>
      <c r="CU26" s="229"/>
      <c r="DJ26" s="601" t="s">
        <v>119</v>
      </c>
      <c r="DK26" s="602"/>
      <c r="DL26" s="602"/>
      <c r="DM26" s="602"/>
      <c r="DN26" s="602"/>
      <c r="DO26" s="602"/>
      <c r="DP26" s="602"/>
      <c r="DQ26" s="602"/>
      <c r="DR26" s="603"/>
      <c r="DS26" s="112"/>
      <c r="DT26" s="112"/>
      <c r="DU26" s="604" t="s">
        <v>120</v>
      </c>
      <c r="DV26" s="602"/>
      <c r="DW26" s="602"/>
      <c r="DX26" s="602"/>
      <c r="DY26" s="602"/>
      <c r="DZ26" s="605"/>
    </row>
    <row r="27" spans="2:133" s="27" customFormat="1" ht="33" customHeight="1" x14ac:dyDescent="0.3">
      <c r="B27" s="277"/>
      <c r="C27" s="254"/>
      <c r="D27" s="252"/>
      <c r="E27" s="254"/>
      <c r="F27" s="252"/>
      <c r="G27" s="253"/>
      <c r="H27" s="253"/>
      <c r="I27" s="254"/>
      <c r="J27" s="252"/>
      <c r="K27" s="253"/>
      <c r="L27" s="254"/>
      <c r="M27" s="252"/>
      <c r="N27" s="253"/>
      <c r="O27" s="254"/>
      <c r="P27" s="252"/>
      <c r="Q27" s="253"/>
      <c r="R27" s="542"/>
      <c r="S27" s="3"/>
      <c r="T27" s="3"/>
      <c r="U27" s="122" t="s">
        <v>84</v>
      </c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4"/>
      <c r="AI27" s="632">
        <v>0.2</v>
      </c>
      <c r="AJ27" s="633"/>
      <c r="AK27" s="634"/>
      <c r="AL27" s="96"/>
      <c r="AM27" s="96"/>
      <c r="AN27" s="96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3"/>
      <c r="BN27" s="3"/>
      <c r="BO27" s="3"/>
      <c r="BP27" s="3"/>
      <c r="BQ27" s="2"/>
      <c r="BR27" s="2"/>
      <c r="BS27" s="2"/>
      <c r="BT27" s="2"/>
      <c r="BV27" s="113" t="s">
        <v>108</v>
      </c>
      <c r="BW27" s="104"/>
      <c r="BX27" s="104"/>
      <c r="BY27" s="104"/>
      <c r="BZ27" s="104"/>
      <c r="CA27" s="104"/>
      <c r="CB27" s="104"/>
      <c r="CC27" s="104"/>
      <c r="CD27" s="104"/>
      <c r="CE27" s="104"/>
      <c r="CF27" s="104"/>
      <c r="CG27" s="104"/>
      <c r="CH27" s="104"/>
      <c r="CI27" s="104"/>
      <c r="CJ27" s="108"/>
      <c r="CK27" s="108"/>
      <c r="CL27" s="108"/>
      <c r="CM27" s="108"/>
      <c r="CN27" s="108"/>
      <c r="CO27" s="109"/>
      <c r="CP27" s="245">
        <v>0.25</v>
      </c>
      <c r="CQ27" s="245"/>
      <c r="CR27" s="245"/>
      <c r="CS27" s="245"/>
      <c r="CT27" s="245"/>
      <c r="CU27" s="246"/>
    </row>
    <row r="28" spans="2:133" ht="24" customHeight="1" x14ac:dyDescent="0.3">
      <c r="B28" s="277"/>
      <c r="C28" s="254"/>
      <c r="D28" s="252"/>
      <c r="E28" s="254"/>
      <c r="F28" s="252"/>
      <c r="G28" s="253"/>
      <c r="H28" s="253"/>
      <c r="I28" s="254"/>
      <c r="J28" s="252"/>
      <c r="K28" s="253"/>
      <c r="L28" s="254"/>
      <c r="M28" s="252"/>
      <c r="N28" s="253"/>
      <c r="O28" s="254"/>
      <c r="P28" s="252"/>
      <c r="Q28" s="253"/>
      <c r="R28" s="542"/>
      <c r="S28" s="3"/>
      <c r="T28" s="3"/>
      <c r="U28" s="122" t="s">
        <v>85</v>
      </c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4"/>
      <c r="AI28" s="632">
        <v>0.2</v>
      </c>
      <c r="AJ28" s="633"/>
      <c r="AK28" s="634"/>
      <c r="AL28" s="96"/>
      <c r="AM28" s="96"/>
      <c r="AN28" s="96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3"/>
      <c r="BN28" s="3"/>
      <c r="BO28" s="3"/>
      <c r="BP28" s="3"/>
      <c r="BV28" s="113" t="s">
        <v>173</v>
      </c>
      <c r="BW28" s="104"/>
      <c r="BX28" s="104"/>
      <c r="BY28" s="104"/>
      <c r="BZ28" s="104"/>
      <c r="CA28" s="104"/>
      <c r="CB28" s="104"/>
      <c r="CC28" s="104"/>
      <c r="CD28" s="104"/>
      <c r="CE28" s="104"/>
      <c r="CF28" s="104"/>
      <c r="CG28" s="104"/>
      <c r="CH28" s="104"/>
      <c r="CI28" s="104"/>
      <c r="CJ28" s="108"/>
      <c r="CK28" s="108"/>
      <c r="CL28" s="108"/>
      <c r="CM28" s="108"/>
      <c r="CN28" s="108"/>
      <c r="CO28" s="109"/>
      <c r="CP28" s="245">
        <v>0.2</v>
      </c>
      <c r="CQ28" s="245"/>
      <c r="CR28" s="245"/>
      <c r="CS28" s="245"/>
      <c r="CT28" s="245"/>
      <c r="CU28" s="246"/>
    </row>
    <row r="29" spans="2:133" ht="24" customHeight="1" x14ac:dyDescent="0.3">
      <c r="B29" s="277"/>
      <c r="C29" s="254"/>
      <c r="D29" s="252"/>
      <c r="E29" s="254"/>
      <c r="F29" s="252"/>
      <c r="G29" s="253"/>
      <c r="H29" s="253"/>
      <c r="I29" s="254"/>
      <c r="J29" s="252"/>
      <c r="K29" s="253"/>
      <c r="L29" s="254"/>
      <c r="M29" s="252"/>
      <c r="N29" s="253"/>
      <c r="O29" s="254"/>
      <c r="P29" s="252"/>
      <c r="Q29" s="253"/>
      <c r="R29" s="542"/>
      <c r="S29" s="3"/>
      <c r="T29" s="3"/>
      <c r="U29" s="122" t="s">
        <v>86</v>
      </c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4"/>
      <c r="AI29" s="632">
        <v>0.15</v>
      </c>
      <c r="AJ29" s="633"/>
      <c r="AK29" s="634"/>
      <c r="AL29" s="96"/>
      <c r="AM29" s="96"/>
      <c r="AN29" s="96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3"/>
      <c r="BN29" s="3"/>
      <c r="BO29" s="3"/>
      <c r="BP29" s="3"/>
      <c r="BV29" s="113" t="s">
        <v>174</v>
      </c>
      <c r="BW29" s="104"/>
      <c r="BX29" s="104"/>
      <c r="BY29" s="104"/>
      <c r="BZ29" s="104"/>
      <c r="CA29" s="104"/>
      <c r="CB29" s="104"/>
      <c r="CC29" s="104"/>
      <c r="CD29" s="104"/>
      <c r="CE29" s="104"/>
      <c r="CF29" s="104"/>
      <c r="CG29" s="104"/>
      <c r="CH29" s="104"/>
      <c r="CI29" s="104"/>
      <c r="CJ29" s="108"/>
      <c r="CK29" s="108"/>
      <c r="CL29" s="108"/>
      <c r="CM29" s="108"/>
      <c r="CN29" s="108"/>
      <c r="CO29" s="109"/>
      <c r="CP29" s="245">
        <v>0.15</v>
      </c>
      <c r="CQ29" s="245"/>
      <c r="CR29" s="245"/>
      <c r="CS29" s="245"/>
      <c r="CT29" s="245"/>
      <c r="CU29" s="246"/>
    </row>
    <row r="30" spans="2:133" ht="24" customHeight="1" x14ac:dyDescent="0.3">
      <c r="B30" s="277"/>
      <c r="C30" s="254"/>
      <c r="D30" s="252"/>
      <c r="E30" s="254"/>
      <c r="F30" s="252"/>
      <c r="G30" s="253"/>
      <c r="H30" s="253"/>
      <c r="I30" s="254"/>
      <c r="J30" s="252"/>
      <c r="K30" s="253"/>
      <c r="L30" s="254"/>
      <c r="M30" s="252"/>
      <c r="N30" s="253"/>
      <c r="O30" s="254"/>
      <c r="P30" s="252"/>
      <c r="Q30" s="253"/>
      <c r="R30" s="542"/>
      <c r="S30" s="3"/>
      <c r="T30" s="3"/>
      <c r="U30" s="3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3"/>
      <c r="BN30" s="3"/>
      <c r="BO30" s="3"/>
      <c r="BP30" s="3"/>
      <c r="BV30" s="113" t="s">
        <v>175</v>
      </c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8"/>
      <c r="CK30" s="108"/>
      <c r="CL30" s="108"/>
      <c r="CM30" s="108"/>
      <c r="CN30" s="108"/>
      <c r="CO30" s="109"/>
      <c r="CP30" s="245">
        <v>0.1</v>
      </c>
      <c r="CQ30" s="245"/>
      <c r="CR30" s="245"/>
      <c r="CS30" s="245"/>
      <c r="CT30" s="245"/>
      <c r="CU30" s="246"/>
    </row>
    <row r="31" spans="2:133" ht="24" customHeight="1" thickBot="1" x14ac:dyDescent="0.35">
      <c r="B31" s="278"/>
      <c r="C31" s="257"/>
      <c r="D31" s="255"/>
      <c r="E31" s="257"/>
      <c r="F31" s="255"/>
      <c r="G31" s="256"/>
      <c r="H31" s="256"/>
      <c r="I31" s="257"/>
      <c r="J31" s="255"/>
      <c r="K31" s="256"/>
      <c r="L31" s="257"/>
      <c r="M31" s="255"/>
      <c r="N31" s="256"/>
      <c r="O31" s="257"/>
      <c r="P31" s="255"/>
      <c r="Q31" s="256"/>
      <c r="R31" s="543"/>
      <c r="S31" s="3"/>
      <c r="T31" s="3"/>
      <c r="U31" s="3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3"/>
      <c r="BN31" s="3"/>
      <c r="BO31" s="3"/>
      <c r="BP31" s="3"/>
      <c r="BV31" s="114" t="s">
        <v>176</v>
      </c>
      <c r="BW31" s="102"/>
      <c r="BX31" s="102"/>
      <c r="BY31" s="102"/>
      <c r="BZ31" s="102"/>
      <c r="CA31" s="102"/>
      <c r="CB31" s="102"/>
      <c r="CC31" s="102"/>
      <c r="CD31" s="102"/>
      <c r="CE31" s="102"/>
      <c r="CF31" s="102"/>
      <c r="CG31" s="102"/>
      <c r="CH31" s="102"/>
      <c r="CI31" s="102"/>
      <c r="CJ31" s="115"/>
      <c r="CK31" s="115"/>
      <c r="CL31" s="115"/>
      <c r="CM31" s="115"/>
      <c r="CN31" s="115"/>
      <c r="CO31" s="116"/>
      <c r="CP31" s="247">
        <v>0.05</v>
      </c>
      <c r="CQ31" s="247"/>
      <c r="CR31" s="247"/>
      <c r="CS31" s="247"/>
      <c r="CT31" s="247"/>
      <c r="CU31" s="248"/>
    </row>
    <row r="32" spans="2:133" ht="24" customHeight="1" thickBot="1" x14ac:dyDescent="0.35">
      <c r="B32" s="556">
        <v>1.5</v>
      </c>
      <c r="C32" s="505"/>
      <c r="D32" s="505">
        <v>1.4</v>
      </c>
      <c r="E32" s="505"/>
      <c r="F32" s="505">
        <v>1.3</v>
      </c>
      <c r="G32" s="505"/>
      <c r="H32" s="505"/>
      <c r="I32" s="505"/>
      <c r="J32" s="505">
        <v>1.2</v>
      </c>
      <c r="K32" s="505"/>
      <c r="L32" s="505"/>
      <c r="M32" s="505">
        <v>1.1000000000000001</v>
      </c>
      <c r="N32" s="505"/>
      <c r="O32" s="505"/>
      <c r="P32" s="505">
        <v>1</v>
      </c>
      <c r="Q32" s="505"/>
      <c r="R32" s="540"/>
      <c r="S32" s="32"/>
      <c r="T32" s="32"/>
      <c r="U32" s="32"/>
      <c r="V32" s="121"/>
      <c r="W32" s="121"/>
      <c r="X32" s="121"/>
      <c r="Y32" s="121"/>
      <c r="Z32" s="121"/>
      <c r="AA32" s="121"/>
      <c r="AB32" s="121"/>
      <c r="AC32" s="121"/>
      <c r="AD32" s="121"/>
      <c r="AE32" s="121"/>
      <c r="AF32" s="121"/>
      <c r="AG32" s="121"/>
      <c r="AH32" s="121"/>
      <c r="AI32" s="121"/>
      <c r="AJ32" s="121"/>
      <c r="AK32" s="121"/>
      <c r="AL32" s="121"/>
      <c r="AM32" s="121"/>
      <c r="AN32" s="121"/>
      <c r="AO32" s="121"/>
      <c r="AP32" s="121"/>
      <c r="AQ32" s="121"/>
      <c r="AR32" s="121"/>
      <c r="AS32" s="121"/>
      <c r="AT32" s="121"/>
      <c r="AU32" s="121"/>
      <c r="AV32" s="121"/>
      <c r="AW32" s="121"/>
      <c r="AX32" s="121"/>
      <c r="AY32" s="121"/>
      <c r="AZ32" s="121"/>
      <c r="BA32" s="121"/>
      <c r="BB32" s="121"/>
      <c r="BC32" s="121"/>
      <c r="BD32" s="121"/>
      <c r="BE32" s="121"/>
      <c r="BF32" s="121"/>
      <c r="BG32" s="121"/>
      <c r="BH32" s="121"/>
      <c r="BI32" s="121"/>
      <c r="BJ32" s="121"/>
      <c r="BK32" s="121"/>
      <c r="BL32" s="121"/>
      <c r="BM32" s="33"/>
      <c r="BN32" s="33"/>
      <c r="BO32" s="33"/>
      <c r="BP32" s="33"/>
    </row>
    <row r="33" spans="2:68" ht="24" customHeight="1" x14ac:dyDescent="0.3"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2"/>
      <c r="T33" s="32"/>
      <c r="U33" s="32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2:68" ht="27" customHeight="1" thickBot="1" x14ac:dyDescent="0.35">
      <c r="B34" s="530" t="s">
        <v>170</v>
      </c>
      <c r="C34" s="530"/>
      <c r="D34" s="530"/>
      <c r="E34" s="530"/>
      <c r="F34" s="530"/>
      <c r="G34" s="530"/>
      <c r="H34" s="530"/>
      <c r="T34" s="530" t="s">
        <v>171</v>
      </c>
      <c r="U34" s="530"/>
      <c r="V34" s="530"/>
      <c r="W34" s="530"/>
      <c r="X34" s="530"/>
      <c r="Y34" s="530"/>
      <c r="Z34" s="530"/>
      <c r="AK34" s="3"/>
    </row>
    <row r="35" spans="2:68" ht="19.5" customHeight="1" x14ac:dyDescent="0.3">
      <c r="B35" s="638" t="s">
        <v>141</v>
      </c>
      <c r="C35" s="639"/>
      <c r="D35" s="639"/>
      <c r="E35" s="639"/>
      <c r="F35" s="639"/>
      <c r="G35" s="639"/>
      <c r="H35" s="639"/>
      <c r="I35" s="639"/>
      <c r="J35" s="639"/>
      <c r="K35" s="639"/>
      <c r="L35" s="639"/>
      <c r="M35" s="639"/>
      <c r="N35" s="639"/>
      <c r="O35" s="639"/>
      <c r="P35" s="639"/>
      <c r="Q35" s="639"/>
      <c r="R35" s="639"/>
      <c r="S35" s="639"/>
      <c r="T35" s="639"/>
      <c r="U35" s="639"/>
      <c r="V35" s="639"/>
      <c r="W35" s="639"/>
      <c r="X35" s="639"/>
      <c r="Y35" s="639"/>
      <c r="Z35" s="639"/>
      <c r="AA35" s="639"/>
      <c r="AB35" s="639"/>
      <c r="AC35" s="639"/>
      <c r="AD35" s="639"/>
      <c r="AE35" s="639"/>
      <c r="AF35" s="639"/>
      <c r="AG35" s="639"/>
      <c r="AH35" s="639"/>
      <c r="AI35" s="639"/>
      <c r="AJ35" s="639"/>
      <c r="AK35" s="640"/>
    </row>
    <row r="36" spans="2:68" ht="16.5" customHeight="1" thickBot="1" x14ac:dyDescent="0.35">
      <c r="B36" s="523" t="s">
        <v>157</v>
      </c>
      <c r="C36" s="524"/>
      <c r="D36" s="524"/>
      <c r="E36" s="524"/>
      <c r="F36" s="524"/>
      <c r="G36" s="524"/>
      <c r="H36" s="524"/>
      <c r="I36" s="524"/>
      <c r="J36" s="524"/>
      <c r="K36" s="524"/>
      <c r="L36" s="524"/>
      <c r="M36" s="524"/>
      <c r="N36" s="524"/>
      <c r="O36" s="524"/>
      <c r="P36" s="524"/>
      <c r="Q36" s="524"/>
      <c r="R36" s="524"/>
      <c r="S36" s="524"/>
      <c r="T36" s="525" t="s">
        <v>95</v>
      </c>
      <c r="U36" s="525"/>
      <c r="V36" s="525"/>
      <c r="W36" s="525"/>
      <c r="X36" s="525"/>
      <c r="Y36" s="525"/>
      <c r="Z36" s="525"/>
      <c r="AA36" s="525"/>
      <c r="AB36" s="525"/>
      <c r="AC36" s="525"/>
      <c r="AD36" s="525"/>
      <c r="AE36" s="525"/>
      <c r="AF36" s="525"/>
      <c r="AG36" s="525"/>
      <c r="AH36" s="525"/>
      <c r="AI36" s="525"/>
      <c r="AJ36" s="525"/>
      <c r="AK36" s="526"/>
    </row>
    <row r="37" spans="2:68" ht="42.75" customHeight="1" x14ac:dyDescent="0.3">
      <c r="B37" s="527" t="s">
        <v>124</v>
      </c>
      <c r="C37" s="528"/>
      <c r="D37" s="528"/>
      <c r="E37" s="528"/>
      <c r="F37" s="528"/>
      <c r="G37" s="528"/>
      <c r="H37" s="528"/>
      <c r="I37" s="528"/>
      <c r="J37" s="528"/>
      <c r="K37" s="528"/>
      <c r="L37" s="528"/>
      <c r="M37" s="528"/>
      <c r="N37" s="528"/>
      <c r="O37" s="528"/>
      <c r="P37" s="528"/>
      <c r="Q37" s="477">
        <v>0.05</v>
      </c>
      <c r="R37" s="477"/>
      <c r="S37" s="478"/>
      <c r="T37" s="527" t="s">
        <v>128</v>
      </c>
      <c r="U37" s="528"/>
      <c r="V37" s="528"/>
      <c r="W37" s="528"/>
      <c r="X37" s="528"/>
      <c r="Y37" s="528"/>
      <c r="Z37" s="528"/>
      <c r="AA37" s="528"/>
      <c r="AB37" s="528"/>
      <c r="AC37" s="528"/>
      <c r="AD37" s="528"/>
      <c r="AE37" s="528"/>
      <c r="AF37" s="528"/>
      <c r="AG37" s="528"/>
      <c r="AH37" s="528"/>
      <c r="AI37" s="477">
        <v>0.1</v>
      </c>
      <c r="AJ37" s="477"/>
      <c r="AK37" s="478"/>
    </row>
    <row r="38" spans="2:68" ht="39" customHeight="1" thickBot="1" x14ac:dyDescent="0.35">
      <c r="B38" s="532" t="s">
        <v>125</v>
      </c>
      <c r="C38" s="533"/>
      <c r="D38" s="533"/>
      <c r="E38" s="533"/>
      <c r="F38" s="533"/>
      <c r="G38" s="533"/>
      <c r="H38" s="533"/>
      <c r="I38" s="533"/>
      <c r="J38" s="533"/>
      <c r="K38" s="533"/>
      <c r="L38" s="533"/>
      <c r="M38" s="533"/>
      <c r="N38" s="533"/>
      <c r="O38" s="533"/>
      <c r="P38" s="533"/>
      <c r="Q38" s="534">
        <v>0.1</v>
      </c>
      <c r="R38" s="534"/>
      <c r="S38" s="535"/>
      <c r="T38" s="536" t="s">
        <v>127</v>
      </c>
      <c r="U38" s="537"/>
      <c r="V38" s="537"/>
      <c r="W38" s="537"/>
      <c r="X38" s="537"/>
      <c r="Y38" s="537"/>
      <c r="Z38" s="537"/>
      <c r="AA38" s="537"/>
      <c r="AB38" s="537"/>
      <c r="AC38" s="537"/>
      <c r="AD38" s="537"/>
      <c r="AE38" s="537"/>
      <c r="AF38" s="537"/>
      <c r="AG38" s="537"/>
      <c r="AH38" s="537"/>
      <c r="AI38" s="515">
        <v>0.25</v>
      </c>
      <c r="AJ38" s="515"/>
      <c r="AK38" s="516"/>
    </row>
    <row r="39" spans="2:68" ht="45.75" customHeight="1" thickBot="1" x14ac:dyDescent="0.35">
      <c r="B39" s="536" t="s">
        <v>126</v>
      </c>
      <c r="C39" s="537"/>
      <c r="D39" s="537"/>
      <c r="E39" s="537"/>
      <c r="F39" s="537"/>
      <c r="G39" s="537"/>
      <c r="H39" s="537"/>
      <c r="I39" s="537"/>
      <c r="J39" s="537"/>
      <c r="K39" s="537"/>
      <c r="L39" s="537"/>
      <c r="M39" s="537"/>
      <c r="N39" s="537"/>
      <c r="O39" s="537"/>
      <c r="P39" s="537"/>
      <c r="Q39" s="515">
        <v>0.25</v>
      </c>
      <c r="R39" s="515"/>
      <c r="S39" s="516"/>
      <c r="T39" s="511"/>
      <c r="U39" s="511"/>
      <c r="V39" s="511"/>
      <c r="W39" s="511"/>
      <c r="X39" s="511"/>
      <c r="Y39" s="511"/>
      <c r="Z39" s="511"/>
      <c r="AA39" s="511"/>
      <c r="AB39" s="511"/>
      <c r="AC39" s="511"/>
      <c r="AD39" s="511"/>
      <c r="AE39" s="511"/>
      <c r="AF39" s="511"/>
      <c r="AG39" s="511"/>
      <c r="AH39" s="511"/>
      <c r="AI39" s="512"/>
      <c r="AJ39" s="512"/>
      <c r="AK39" s="512"/>
    </row>
    <row r="40" spans="2:68" x14ac:dyDescent="0.3"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9"/>
      <c r="R40" s="39"/>
      <c r="S40" s="39"/>
      <c r="AF40" s="40"/>
    </row>
    <row r="41" spans="2:68" ht="20.25" customHeight="1" thickBot="1" x14ac:dyDescent="0.35">
      <c r="B41" s="41" t="s">
        <v>162</v>
      </c>
      <c r="C41" s="42"/>
      <c r="D41" s="42"/>
      <c r="E41" s="42"/>
      <c r="F41" s="42"/>
      <c r="G41" s="41"/>
      <c r="H41" s="41"/>
      <c r="I41" s="43"/>
      <c r="J41" s="43"/>
      <c r="K41" s="43"/>
      <c r="L41" s="43"/>
      <c r="Q41" s="3"/>
      <c r="R41" s="3"/>
      <c r="S41" s="3"/>
      <c r="T41" s="3"/>
      <c r="U41" s="3"/>
      <c r="V41" s="3"/>
    </row>
    <row r="42" spans="2:68" x14ac:dyDescent="0.3">
      <c r="B42" s="517" t="s">
        <v>27</v>
      </c>
      <c r="C42" s="518"/>
      <c r="D42" s="518"/>
      <c r="E42" s="518"/>
      <c r="F42" s="518"/>
      <c r="G42" s="518"/>
      <c r="H42" s="518"/>
      <c r="I42" s="518"/>
      <c r="J42" s="518"/>
      <c r="K42" s="518"/>
      <c r="L42" s="518"/>
      <c r="M42" s="518"/>
      <c r="N42" s="518"/>
      <c r="O42" s="518"/>
      <c r="P42" s="519"/>
      <c r="Q42" s="44"/>
      <c r="R42" s="44"/>
      <c r="S42" s="44"/>
      <c r="T42" s="44"/>
      <c r="U42" s="3"/>
      <c r="V42" s="3"/>
    </row>
    <row r="43" spans="2:68" ht="19.5" thickBot="1" x14ac:dyDescent="0.35">
      <c r="B43" s="266">
        <v>0.4</v>
      </c>
      <c r="C43" s="222"/>
      <c r="D43" s="223"/>
      <c r="E43" s="221">
        <v>0.3</v>
      </c>
      <c r="F43" s="222"/>
      <c r="G43" s="223"/>
      <c r="H43" s="221">
        <v>0.25</v>
      </c>
      <c r="I43" s="222"/>
      <c r="J43" s="223"/>
      <c r="K43" s="221">
        <v>0.1</v>
      </c>
      <c r="L43" s="222"/>
      <c r="M43" s="223"/>
      <c r="N43" s="221">
        <v>0.05</v>
      </c>
      <c r="O43" s="222"/>
      <c r="P43" s="267"/>
    </row>
    <row r="44" spans="2:68" x14ac:dyDescent="0.3">
      <c r="B44" s="207" t="s">
        <v>268</v>
      </c>
      <c r="C44" s="207"/>
      <c r="D44" s="207"/>
      <c r="E44" s="207"/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P44" s="207"/>
      <c r="Q44" s="125"/>
      <c r="R44" s="125"/>
      <c r="S44" s="125"/>
      <c r="T44" s="125"/>
      <c r="U44" s="125"/>
      <c r="V44" s="125"/>
      <c r="W44" s="125"/>
      <c r="X44" s="125"/>
      <c r="Y44" s="125"/>
      <c r="Z44" s="125"/>
      <c r="AA44" s="125"/>
      <c r="AB44" s="125"/>
      <c r="AC44" s="125"/>
      <c r="AD44" s="125"/>
      <c r="AE44" s="125"/>
      <c r="AF44" s="125"/>
      <c r="AG44" s="125"/>
      <c r="AH44" s="125"/>
      <c r="AI44" s="125"/>
      <c r="AJ44" s="125"/>
      <c r="AK44" s="125"/>
      <c r="AL44" s="125"/>
      <c r="AM44" s="125"/>
      <c r="AN44" s="125"/>
      <c r="AO44" s="125"/>
      <c r="AP44" s="125"/>
      <c r="AQ44" s="125"/>
    </row>
    <row r="45" spans="2:68" x14ac:dyDescent="0.3">
      <c r="AF45" s="40"/>
    </row>
    <row r="46" spans="2:68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51" ht="24.75" customHeight="1" x14ac:dyDescent="0.3"/>
  </sheetData>
  <sheetProtection formatCells="0" formatColumns="0" formatRows="0" selectLockedCells="1"/>
  <mergeCells count="168">
    <mergeCell ref="B44:P44"/>
    <mergeCell ref="CV14:DX15"/>
    <mergeCell ref="DY14:EC18"/>
    <mergeCell ref="B15:Q15"/>
    <mergeCell ref="R15:AW15"/>
    <mergeCell ref="BJ15:BO17"/>
    <mergeCell ref="BP15:BS18"/>
    <mergeCell ref="BT15:CH15"/>
    <mergeCell ref="Z16:AC18"/>
    <mergeCell ref="AD16:AG18"/>
    <mergeCell ref="AH16:AK18"/>
    <mergeCell ref="CV16:DG17"/>
    <mergeCell ref="DH16:DP17"/>
    <mergeCell ref="DQ16:DX17"/>
    <mergeCell ref="CV18:CY18"/>
    <mergeCell ref="DA18:DG18"/>
    <mergeCell ref="DH18:DJ18"/>
    <mergeCell ref="DL18:DM18"/>
    <mergeCell ref="DN18:DP18"/>
    <mergeCell ref="DQ18:DR18"/>
    <mergeCell ref="DU18:DX18"/>
    <mergeCell ref="B19:D19"/>
    <mergeCell ref="E19:H19"/>
    <mergeCell ref="I19:M19"/>
    <mergeCell ref="B13:H13"/>
    <mergeCell ref="B14:BS14"/>
    <mergeCell ref="BT14:CU14"/>
    <mergeCell ref="B16:D18"/>
    <mergeCell ref="E16:H18"/>
    <mergeCell ref="I16:M18"/>
    <mergeCell ref="N16:Q18"/>
    <mergeCell ref="R16:U18"/>
    <mergeCell ref="V16:Y18"/>
    <mergeCell ref="AL16:AO18"/>
    <mergeCell ref="AP16:AS18"/>
    <mergeCell ref="AT16:AW18"/>
    <mergeCell ref="AX16:BA18"/>
    <mergeCell ref="BB16:BE18"/>
    <mergeCell ref="CI15:CU15"/>
    <mergeCell ref="BT16:BW18"/>
    <mergeCell ref="BZ16:CD18"/>
    <mergeCell ref="CE16:CH18"/>
    <mergeCell ref="CI16:CL18"/>
    <mergeCell ref="CM16:CQ18"/>
    <mergeCell ref="CR16:CU18"/>
    <mergeCell ref="BJ18:BL18"/>
    <mergeCell ref="BM18:BO18"/>
    <mergeCell ref="CI19:CL19"/>
    <mergeCell ref="CM19:CQ19"/>
    <mergeCell ref="N19:Q19"/>
    <mergeCell ref="R19:U19"/>
    <mergeCell ref="V19:AC19"/>
    <mergeCell ref="AD19:AG19"/>
    <mergeCell ref="AH19:AK19"/>
    <mergeCell ref="AL19:AO19"/>
    <mergeCell ref="AP19:AS19"/>
    <mergeCell ref="AT19:AW19"/>
    <mergeCell ref="AX19:BA19"/>
    <mergeCell ref="BT20:BW20"/>
    <mergeCell ref="BZ20:CD20"/>
    <mergeCell ref="BB19:BE19"/>
    <mergeCell ref="BF19:BI19"/>
    <mergeCell ref="BJ19:BO19"/>
    <mergeCell ref="BP19:BS19"/>
    <mergeCell ref="BT19:BW19"/>
    <mergeCell ref="BZ19:CD19"/>
    <mergeCell ref="CE19:CH19"/>
    <mergeCell ref="V20:Y20"/>
    <mergeCell ref="BM20:BO20"/>
    <mergeCell ref="BP20:BS20"/>
    <mergeCell ref="Z20:AC20"/>
    <mergeCell ref="AD20:AG20"/>
    <mergeCell ref="AH20:AK20"/>
    <mergeCell ref="AL20:AO20"/>
    <mergeCell ref="AP20:AS20"/>
    <mergeCell ref="AT20:AW20"/>
    <mergeCell ref="B24:H24"/>
    <mergeCell ref="B25:R25"/>
    <mergeCell ref="DY20:EC20"/>
    <mergeCell ref="I21:M21"/>
    <mergeCell ref="R21:U21"/>
    <mergeCell ref="V21:Y21"/>
    <mergeCell ref="Z21:AC21"/>
    <mergeCell ref="AD21:AG21"/>
    <mergeCell ref="AH21:AK21"/>
    <mergeCell ref="U24:AA24"/>
    <mergeCell ref="CE20:CH20"/>
    <mergeCell ref="CI20:CL20"/>
    <mergeCell ref="CM20:CQ20"/>
    <mergeCell ref="CR20:CU20"/>
    <mergeCell ref="AL21:AO21"/>
    <mergeCell ref="AP21:AS21"/>
    <mergeCell ref="CI21:CL21"/>
    <mergeCell ref="CV20:CY20"/>
    <mergeCell ref="DC20:DG20"/>
    <mergeCell ref="B20:D20"/>
    <mergeCell ref="E20:H20"/>
    <mergeCell ref="I20:M20"/>
    <mergeCell ref="N20:Q20"/>
    <mergeCell ref="R20:U20"/>
    <mergeCell ref="AI39:AK39"/>
    <mergeCell ref="B37:P37"/>
    <mergeCell ref="Q37:S37"/>
    <mergeCell ref="T37:AH37"/>
    <mergeCell ref="AI37:AK37"/>
    <mergeCell ref="B38:P38"/>
    <mergeCell ref="B32:C32"/>
    <mergeCell ref="D32:E32"/>
    <mergeCell ref="F32:I32"/>
    <mergeCell ref="J32:L32"/>
    <mergeCell ref="M32:O32"/>
    <mergeCell ref="P32:R32"/>
    <mergeCell ref="Q38:S38"/>
    <mergeCell ref="T38:AH38"/>
    <mergeCell ref="AI38:AK38"/>
    <mergeCell ref="B34:H34"/>
    <mergeCell ref="T34:Z34"/>
    <mergeCell ref="B35:AK35"/>
    <mergeCell ref="B36:S36"/>
    <mergeCell ref="T36:AK36"/>
    <mergeCell ref="H43:J43"/>
    <mergeCell ref="E43:G43"/>
    <mergeCell ref="B43:D43"/>
    <mergeCell ref="BV24:CO26"/>
    <mergeCell ref="CP24:CU26"/>
    <mergeCell ref="CP27:CU27"/>
    <mergeCell ref="CP28:CU28"/>
    <mergeCell ref="CP29:CU29"/>
    <mergeCell ref="CP30:CU30"/>
    <mergeCell ref="CP31:CU31"/>
    <mergeCell ref="AI29:AK29"/>
    <mergeCell ref="N43:P43"/>
    <mergeCell ref="U25:AK25"/>
    <mergeCell ref="B26:C31"/>
    <mergeCell ref="P26:R31"/>
    <mergeCell ref="M26:O31"/>
    <mergeCell ref="J26:L31"/>
    <mergeCell ref="F26:I31"/>
    <mergeCell ref="D26:E31"/>
    <mergeCell ref="K43:M43"/>
    <mergeCell ref="B42:P42"/>
    <mergeCell ref="B39:P39"/>
    <mergeCell ref="Q39:S39"/>
    <mergeCell ref="T39:AH39"/>
    <mergeCell ref="DJ26:DR26"/>
    <mergeCell ref="DU26:DZ26"/>
    <mergeCell ref="BF15:BI18"/>
    <mergeCell ref="AI26:AK26"/>
    <mergeCell ref="AI27:AK27"/>
    <mergeCell ref="AI28:AK28"/>
    <mergeCell ref="DJ24:DZ24"/>
    <mergeCell ref="DJ25:DR25"/>
    <mergeCell ref="DU25:DZ25"/>
    <mergeCell ref="CV21:DG21"/>
    <mergeCell ref="DH20:DJ20"/>
    <mergeCell ref="AX20:BA20"/>
    <mergeCell ref="BB20:BE20"/>
    <mergeCell ref="BF20:BI20"/>
    <mergeCell ref="BJ20:BL20"/>
    <mergeCell ref="DH21:DP21"/>
    <mergeCell ref="CR19:CU19"/>
    <mergeCell ref="CV19:DG19"/>
    <mergeCell ref="DH19:DP19"/>
    <mergeCell ref="DQ19:DX19"/>
    <mergeCell ref="DY19:EC19"/>
    <mergeCell ref="DN20:DP20"/>
    <mergeCell ref="DQ20:DR20"/>
    <mergeCell ref="DU20:DX20"/>
  </mergeCells>
  <hyperlinks>
    <hyperlink ref="B44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legacyDrawing r:id="rId2"/>
  <picture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A109"/>
  <sheetViews>
    <sheetView showGridLines="0" topLeftCell="A8" zoomScaleNormal="100" zoomScaleSheetLayoutView="100" workbookViewId="0">
      <selection activeCell="AA110" sqref="AA110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4.28515625" style="2" customWidth="1"/>
    <col min="13" max="13" width="4.85546875" style="2" customWidth="1"/>
    <col min="14" max="48" width="2.42578125" style="2"/>
    <col min="49" max="49" width="4.42578125" style="2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103" width="2.42578125" style="2"/>
    <col min="104" max="104" width="9.28515625" style="2" hidden="1" customWidth="1"/>
    <col min="105" max="106" width="7.85546875" style="2" hidden="1" customWidth="1"/>
    <col min="107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30" width="2.42578125" style="2"/>
    <col min="131" max="131" width="4" style="2" customWidth="1"/>
    <col min="132" max="16384" width="2.42578125" style="2"/>
  </cols>
  <sheetData>
    <row r="1" spans="2:131" hidden="1" x14ac:dyDescent="0.3"/>
    <row r="2" spans="2:131" s="50" customFormat="1" ht="20.25" hidden="1" x14ac:dyDescent="0.3">
      <c r="B2" s="50" t="s">
        <v>0</v>
      </c>
    </row>
    <row r="3" spans="2:131" hidden="1" x14ac:dyDescent="0.3"/>
    <row r="4" spans="2:131" hidden="1" x14ac:dyDescent="0.3">
      <c r="B4" s="2" t="s">
        <v>1</v>
      </c>
      <c r="C4" s="2" t="s">
        <v>2</v>
      </c>
    </row>
    <row r="5" spans="2:131" hidden="1" x14ac:dyDescent="0.3">
      <c r="B5" s="2" t="s">
        <v>3</v>
      </c>
      <c r="C5" s="2" t="s">
        <v>4</v>
      </c>
    </row>
    <row r="6" spans="2:131" hidden="1" x14ac:dyDescent="0.3">
      <c r="B6" s="2" t="s">
        <v>5</v>
      </c>
      <c r="C6" s="2" t="s">
        <v>6</v>
      </c>
    </row>
    <row r="7" spans="2:131" hidden="1" x14ac:dyDescent="0.3">
      <c r="CF7" s="3"/>
      <c r="CG7" s="3"/>
      <c r="CH7" s="3"/>
      <c r="CI7" s="3"/>
      <c r="CJ7" s="3"/>
      <c r="CK7" s="3"/>
      <c r="CL7" s="3"/>
      <c r="CM7" s="3"/>
    </row>
    <row r="8" spans="2:131" s="4" customFormat="1" ht="20.25" x14ac:dyDescent="0.3">
      <c r="B8" s="4" t="s">
        <v>7</v>
      </c>
      <c r="CF8" s="5"/>
      <c r="CG8" s="5"/>
      <c r="CH8" s="5"/>
      <c r="CI8" s="5"/>
      <c r="CJ8" s="5"/>
      <c r="CK8" s="5"/>
      <c r="CL8" s="5"/>
      <c r="CM8" s="5"/>
    </row>
    <row r="9" spans="2:131" s="73" customFormat="1" ht="20.25" x14ac:dyDescent="0.3">
      <c r="B9" s="73" t="s">
        <v>149</v>
      </c>
      <c r="CF9" s="74"/>
      <c r="CG9" s="74"/>
      <c r="CH9" s="74"/>
      <c r="CI9" s="74"/>
      <c r="CJ9" s="74"/>
      <c r="CK9" s="74"/>
      <c r="CL9" s="74"/>
      <c r="CM9" s="74"/>
    </row>
    <row r="10" spans="2:131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1" s="51" customFormat="1" ht="20.25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1" s="53" customFormat="1" ht="12.75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1" s="53" customFormat="1" ht="12.75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1" s="1" customFormat="1" ht="21" thickBot="1" x14ac:dyDescent="0.35">
      <c r="B14" s="444" t="s">
        <v>11</v>
      </c>
      <c r="C14" s="444"/>
      <c r="D14" s="444"/>
      <c r="E14" s="444"/>
      <c r="F14" s="444"/>
      <c r="G14" s="444"/>
      <c r="H14" s="444"/>
      <c r="CG14" s="9"/>
      <c r="CH14" s="9"/>
      <c r="CI14" s="9"/>
      <c r="CJ14" s="9"/>
      <c r="CK14" s="9"/>
      <c r="CL14" s="9"/>
      <c r="CM14" s="9"/>
    </row>
    <row r="15" spans="2:131" s="10" customFormat="1" ht="19.5" customHeight="1" thickBot="1" x14ac:dyDescent="0.25">
      <c r="B15" s="445" t="s">
        <v>12</v>
      </c>
      <c r="C15" s="446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  <c r="O15" s="446"/>
      <c r="P15" s="446"/>
      <c r="Q15" s="446"/>
      <c r="R15" s="446"/>
      <c r="S15" s="446"/>
      <c r="T15" s="446"/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  <c r="AM15" s="446"/>
      <c r="AN15" s="446"/>
      <c r="AO15" s="446"/>
      <c r="AP15" s="446"/>
      <c r="AQ15" s="446"/>
      <c r="AR15" s="446"/>
      <c r="AS15" s="446"/>
      <c r="AT15" s="446"/>
      <c r="AU15" s="446"/>
      <c r="AV15" s="446"/>
      <c r="AW15" s="446"/>
      <c r="AX15" s="446"/>
      <c r="AY15" s="446"/>
      <c r="AZ15" s="446"/>
      <c r="BA15" s="446"/>
      <c r="BB15" s="446"/>
      <c r="BC15" s="446"/>
      <c r="BD15" s="446"/>
      <c r="BE15" s="446"/>
      <c r="BF15" s="446"/>
      <c r="BG15" s="446"/>
      <c r="BH15" s="446"/>
      <c r="BI15" s="446"/>
      <c r="BJ15" s="446"/>
      <c r="BK15" s="446"/>
      <c r="BL15" s="446"/>
      <c r="BM15" s="446"/>
      <c r="BN15" s="446"/>
      <c r="BO15" s="446"/>
      <c r="BP15" s="446"/>
      <c r="BQ15" s="446"/>
      <c r="BR15" s="446"/>
      <c r="BS15" s="447"/>
      <c r="BT15" s="448" t="s">
        <v>13</v>
      </c>
      <c r="BU15" s="449"/>
      <c r="BV15" s="449"/>
      <c r="BW15" s="449"/>
      <c r="BX15" s="449"/>
      <c r="BY15" s="449"/>
      <c r="BZ15" s="449"/>
      <c r="CA15" s="449"/>
      <c r="CB15" s="449"/>
      <c r="CC15" s="449"/>
      <c r="CD15" s="449"/>
      <c r="CE15" s="449"/>
      <c r="CF15" s="449"/>
      <c r="CG15" s="449"/>
      <c r="CH15" s="449"/>
      <c r="CI15" s="449"/>
      <c r="CJ15" s="449"/>
      <c r="CK15" s="449"/>
      <c r="CL15" s="449"/>
      <c r="CM15" s="449"/>
      <c r="CN15" s="449"/>
      <c r="CO15" s="449"/>
      <c r="CP15" s="449"/>
      <c r="CQ15" s="449"/>
      <c r="CR15" s="449"/>
      <c r="CS15" s="449"/>
      <c r="CT15" s="449"/>
      <c r="CU15" s="450"/>
      <c r="CV15" s="589" t="s">
        <v>14</v>
      </c>
      <c r="CW15" s="590"/>
      <c r="CX15" s="590"/>
      <c r="CY15" s="590"/>
      <c r="CZ15" s="590"/>
      <c r="DA15" s="590"/>
      <c r="DB15" s="590"/>
      <c r="DC15" s="590"/>
      <c r="DD15" s="590"/>
      <c r="DE15" s="590"/>
      <c r="DF15" s="590"/>
      <c r="DG15" s="590"/>
      <c r="DH15" s="590"/>
      <c r="DI15" s="590"/>
      <c r="DJ15" s="590"/>
      <c r="DK15" s="590"/>
      <c r="DL15" s="590"/>
      <c r="DM15" s="590"/>
      <c r="DN15" s="590"/>
      <c r="DO15" s="590"/>
      <c r="DP15" s="590"/>
      <c r="DQ15" s="590"/>
      <c r="DR15" s="590"/>
      <c r="DS15" s="590"/>
      <c r="DT15" s="590"/>
      <c r="DU15" s="590"/>
      <c r="DV15" s="590"/>
      <c r="DW15" s="359" t="s">
        <v>15</v>
      </c>
      <c r="DX15" s="360"/>
      <c r="DY15" s="360"/>
      <c r="DZ15" s="360"/>
      <c r="EA15" s="361"/>
    </row>
    <row r="16" spans="2:131" s="13" customFormat="1" ht="15" customHeight="1" thickBot="1" x14ac:dyDescent="0.25">
      <c r="B16" s="593" t="s">
        <v>16</v>
      </c>
      <c r="C16" s="594"/>
      <c r="D16" s="594"/>
      <c r="E16" s="594"/>
      <c r="F16" s="594"/>
      <c r="G16" s="594"/>
      <c r="H16" s="594"/>
      <c r="I16" s="594"/>
      <c r="J16" s="594"/>
      <c r="K16" s="594"/>
      <c r="L16" s="594"/>
      <c r="M16" s="594"/>
      <c r="N16" s="594"/>
      <c r="O16" s="594"/>
      <c r="P16" s="594"/>
      <c r="Q16" s="595"/>
      <c r="R16" s="593" t="s">
        <v>17</v>
      </c>
      <c r="S16" s="594"/>
      <c r="T16" s="594"/>
      <c r="U16" s="594"/>
      <c r="V16" s="594"/>
      <c r="W16" s="594"/>
      <c r="X16" s="594"/>
      <c r="Y16" s="594"/>
      <c r="Z16" s="594"/>
      <c r="AA16" s="594"/>
      <c r="AB16" s="594"/>
      <c r="AC16" s="594"/>
      <c r="AD16" s="594"/>
      <c r="AE16" s="594"/>
      <c r="AF16" s="594"/>
      <c r="AG16" s="594"/>
      <c r="AH16" s="594"/>
      <c r="AI16" s="594"/>
      <c r="AJ16" s="594"/>
      <c r="AK16" s="594"/>
      <c r="AL16" s="594"/>
      <c r="AM16" s="594"/>
      <c r="AN16" s="594"/>
      <c r="AO16" s="594"/>
      <c r="AP16" s="594"/>
      <c r="AQ16" s="594"/>
      <c r="AR16" s="594"/>
      <c r="AS16" s="594"/>
      <c r="AT16" s="594"/>
      <c r="AU16" s="594"/>
      <c r="AV16" s="594"/>
      <c r="AW16" s="594"/>
      <c r="AX16" s="11"/>
      <c r="AY16" s="11"/>
      <c r="AZ16" s="11"/>
      <c r="BA16" s="11"/>
      <c r="BB16" s="12"/>
      <c r="BC16" s="12"/>
      <c r="BD16" s="12"/>
      <c r="BE16" s="12"/>
      <c r="BF16" s="12"/>
      <c r="BG16" s="12"/>
      <c r="BH16" s="12"/>
      <c r="BI16" s="12"/>
      <c r="BJ16" s="387" t="s">
        <v>18</v>
      </c>
      <c r="BK16" s="388"/>
      <c r="BL16" s="388"/>
      <c r="BM16" s="388"/>
      <c r="BN16" s="388"/>
      <c r="BO16" s="388"/>
      <c r="BP16" s="387" t="s">
        <v>19</v>
      </c>
      <c r="BQ16" s="388"/>
      <c r="BR16" s="388"/>
      <c r="BS16" s="389"/>
      <c r="BT16" s="368" t="s">
        <v>20</v>
      </c>
      <c r="BU16" s="369"/>
      <c r="BV16" s="369"/>
      <c r="BW16" s="369"/>
      <c r="BX16" s="369"/>
      <c r="BY16" s="369"/>
      <c r="BZ16" s="369"/>
      <c r="CA16" s="369"/>
      <c r="CB16" s="369"/>
      <c r="CC16" s="369"/>
      <c r="CD16" s="369"/>
      <c r="CE16" s="369"/>
      <c r="CF16" s="369"/>
      <c r="CG16" s="369"/>
      <c r="CH16" s="370"/>
      <c r="CI16" s="368" t="s">
        <v>21</v>
      </c>
      <c r="CJ16" s="369"/>
      <c r="CK16" s="369"/>
      <c r="CL16" s="369"/>
      <c r="CM16" s="369"/>
      <c r="CN16" s="369"/>
      <c r="CO16" s="369"/>
      <c r="CP16" s="369"/>
      <c r="CQ16" s="369"/>
      <c r="CR16" s="369"/>
      <c r="CS16" s="369"/>
      <c r="CT16" s="369"/>
      <c r="CU16" s="370"/>
      <c r="CV16" s="591"/>
      <c r="CW16" s="592"/>
      <c r="CX16" s="592"/>
      <c r="CY16" s="592"/>
      <c r="CZ16" s="592"/>
      <c r="DA16" s="592"/>
      <c r="DB16" s="592"/>
      <c r="DC16" s="592"/>
      <c r="DD16" s="592"/>
      <c r="DE16" s="592"/>
      <c r="DF16" s="592"/>
      <c r="DG16" s="592"/>
      <c r="DH16" s="592"/>
      <c r="DI16" s="592"/>
      <c r="DJ16" s="592"/>
      <c r="DK16" s="592"/>
      <c r="DL16" s="592"/>
      <c r="DM16" s="592"/>
      <c r="DN16" s="592"/>
      <c r="DO16" s="592"/>
      <c r="DP16" s="592"/>
      <c r="DQ16" s="592"/>
      <c r="DR16" s="592"/>
      <c r="DS16" s="592"/>
      <c r="DT16" s="592"/>
      <c r="DU16" s="592"/>
      <c r="DV16" s="592"/>
      <c r="DW16" s="362"/>
      <c r="DX16" s="363"/>
      <c r="DY16" s="363"/>
      <c r="DZ16" s="363"/>
      <c r="EA16" s="364"/>
    </row>
    <row r="17" spans="2:131" s="15" customFormat="1" ht="14.25" customHeight="1" x14ac:dyDescent="0.2">
      <c r="B17" s="387" t="s">
        <v>22</v>
      </c>
      <c r="C17" s="388"/>
      <c r="D17" s="459"/>
      <c r="E17" s="458" t="s">
        <v>155</v>
      </c>
      <c r="F17" s="388"/>
      <c r="G17" s="388"/>
      <c r="H17" s="388"/>
      <c r="I17" s="458" t="s">
        <v>23</v>
      </c>
      <c r="J17" s="388"/>
      <c r="K17" s="388"/>
      <c r="L17" s="388"/>
      <c r="M17" s="388"/>
      <c r="N17" s="458" t="s">
        <v>24</v>
      </c>
      <c r="O17" s="388"/>
      <c r="P17" s="388"/>
      <c r="Q17" s="388"/>
      <c r="R17" s="596" t="s">
        <v>25</v>
      </c>
      <c r="S17" s="597"/>
      <c r="T17" s="597"/>
      <c r="U17" s="597"/>
      <c r="V17" s="597" t="s">
        <v>132</v>
      </c>
      <c r="W17" s="597"/>
      <c r="X17" s="597"/>
      <c r="Y17" s="597"/>
      <c r="Z17" s="597" t="s">
        <v>133</v>
      </c>
      <c r="AA17" s="597"/>
      <c r="AB17" s="597"/>
      <c r="AC17" s="597"/>
      <c r="AD17" s="597" t="s">
        <v>26</v>
      </c>
      <c r="AE17" s="597"/>
      <c r="AF17" s="597"/>
      <c r="AG17" s="597"/>
      <c r="AH17" s="597" t="s">
        <v>27</v>
      </c>
      <c r="AI17" s="597"/>
      <c r="AJ17" s="597"/>
      <c r="AK17" s="597"/>
      <c r="AL17" s="597" t="s">
        <v>28</v>
      </c>
      <c r="AM17" s="597"/>
      <c r="AN17" s="597"/>
      <c r="AO17" s="597"/>
      <c r="AP17" s="597" t="s">
        <v>29</v>
      </c>
      <c r="AQ17" s="597"/>
      <c r="AR17" s="597"/>
      <c r="AS17" s="597"/>
      <c r="AT17" s="597" t="s">
        <v>30</v>
      </c>
      <c r="AU17" s="597"/>
      <c r="AV17" s="597"/>
      <c r="AW17" s="460"/>
      <c r="AX17" s="384" t="s">
        <v>122</v>
      </c>
      <c r="AY17" s="385"/>
      <c r="AZ17" s="385"/>
      <c r="BA17" s="386"/>
      <c r="BB17" s="385" t="s">
        <v>134</v>
      </c>
      <c r="BC17" s="385"/>
      <c r="BD17" s="385"/>
      <c r="BE17" s="385"/>
      <c r="BF17" s="456" t="s">
        <v>123</v>
      </c>
      <c r="BG17" s="385"/>
      <c r="BH17" s="385"/>
      <c r="BI17" s="386"/>
      <c r="BJ17" s="387"/>
      <c r="BK17" s="388"/>
      <c r="BL17" s="388"/>
      <c r="BM17" s="388"/>
      <c r="BN17" s="388"/>
      <c r="BO17" s="388"/>
      <c r="BP17" s="387"/>
      <c r="BQ17" s="388"/>
      <c r="BR17" s="388"/>
      <c r="BS17" s="389"/>
      <c r="BT17" s="455" t="s">
        <v>31</v>
      </c>
      <c r="BU17" s="442"/>
      <c r="BV17" s="442"/>
      <c r="BW17" s="443"/>
      <c r="BX17" s="14"/>
      <c r="BY17" s="14"/>
      <c r="BZ17" s="441" t="s">
        <v>32</v>
      </c>
      <c r="CA17" s="442"/>
      <c r="CB17" s="442"/>
      <c r="CC17" s="442"/>
      <c r="CD17" s="443"/>
      <c r="CE17" s="441" t="s">
        <v>33</v>
      </c>
      <c r="CF17" s="442"/>
      <c r="CG17" s="442"/>
      <c r="CH17" s="454"/>
      <c r="CI17" s="400" t="s">
        <v>34</v>
      </c>
      <c r="CJ17" s="401"/>
      <c r="CK17" s="401"/>
      <c r="CL17" s="402"/>
      <c r="CM17" s="406" t="s">
        <v>32</v>
      </c>
      <c r="CN17" s="401"/>
      <c r="CO17" s="401"/>
      <c r="CP17" s="401"/>
      <c r="CQ17" s="402"/>
      <c r="CR17" s="406" t="s">
        <v>35</v>
      </c>
      <c r="CS17" s="401"/>
      <c r="CT17" s="401"/>
      <c r="CU17" s="401"/>
      <c r="CV17" s="410" t="s">
        <v>36</v>
      </c>
      <c r="CW17" s="379"/>
      <c r="CX17" s="379"/>
      <c r="CY17" s="379"/>
      <c r="CZ17" s="379"/>
      <c r="DA17" s="379"/>
      <c r="DB17" s="379"/>
      <c r="DC17" s="379"/>
      <c r="DD17" s="379"/>
      <c r="DE17" s="379"/>
      <c r="DF17" s="379"/>
      <c r="DG17" s="380"/>
      <c r="DH17" s="379" t="s">
        <v>37</v>
      </c>
      <c r="DI17" s="379"/>
      <c r="DJ17" s="379"/>
      <c r="DK17" s="379"/>
      <c r="DL17" s="379"/>
      <c r="DM17" s="379"/>
      <c r="DN17" s="379"/>
      <c r="DO17" s="379"/>
      <c r="DP17" s="380"/>
      <c r="DQ17" s="410" t="s">
        <v>38</v>
      </c>
      <c r="DR17" s="379"/>
      <c r="DS17" s="379"/>
      <c r="DT17" s="379"/>
      <c r="DU17" s="379"/>
      <c r="DV17" s="379"/>
      <c r="DW17" s="362"/>
      <c r="DX17" s="363"/>
      <c r="DY17" s="363"/>
      <c r="DZ17" s="363"/>
      <c r="EA17" s="364"/>
    </row>
    <row r="18" spans="2:131" s="13" customFormat="1" ht="23.25" customHeight="1" thickBot="1" x14ac:dyDescent="0.25">
      <c r="B18" s="387"/>
      <c r="C18" s="388"/>
      <c r="D18" s="459"/>
      <c r="E18" s="458"/>
      <c r="F18" s="388"/>
      <c r="G18" s="388"/>
      <c r="H18" s="388"/>
      <c r="I18" s="458"/>
      <c r="J18" s="388"/>
      <c r="K18" s="388"/>
      <c r="L18" s="388"/>
      <c r="M18" s="388"/>
      <c r="N18" s="458"/>
      <c r="O18" s="388"/>
      <c r="P18" s="388"/>
      <c r="Q18" s="388"/>
      <c r="R18" s="598"/>
      <c r="S18" s="599"/>
      <c r="T18" s="599"/>
      <c r="U18" s="599"/>
      <c r="V18" s="599"/>
      <c r="W18" s="599"/>
      <c r="X18" s="599"/>
      <c r="Y18" s="599"/>
      <c r="Z18" s="599"/>
      <c r="AA18" s="599"/>
      <c r="AB18" s="599"/>
      <c r="AC18" s="599"/>
      <c r="AD18" s="599"/>
      <c r="AE18" s="599"/>
      <c r="AF18" s="599"/>
      <c r="AG18" s="599"/>
      <c r="AH18" s="599"/>
      <c r="AI18" s="599"/>
      <c r="AJ18" s="599"/>
      <c r="AK18" s="599"/>
      <c r="AL18" s="599"/>
      <c r="AM18" s="599"/>
      <c r="AN18" s="599"/>
      <c r="AO18" s="599"/>
      <c r="AP18" s="599"/>
      <c r="AQ18" s="599"/>
      <c r="AR18" s="599"/>
      <c r="AS18" s="599"/>
      <c r="AT18" s="599"/>
      <c r="AU18" s="599"/>
      <c r="AV18" s="599"/>
      <c r="AW18" s="600"/>
      <c r="AX18" s="387"/>
      <c r="AY18" s="388"/>
      <c r="AZ18" s="388"/>
      <c r="BA18" s="389"/>
      <c r="BB18" s="388"/>
      <c r="BC18" s="388"/>
      <c r="BD18" s="388"/>
      <c r="BE18" s="388"/>
      <c r="BF18" s="458"/>
      <c r="BG18" s="388"/>
      <c r="BH18" s="388"/>
      <c r="BI18" s="389"/>
      <c r="BJ18" s="390"/>
      <c r="BK18" s="391"/>
      <c r="BL18" s="391"/>
      <c r="BM18" s="391"/>
      <c r="BN18" s="391"/>
      <c r="BO18" s="391"/>
      <c r="BP18" s="387"/>
      <c r="BQ18" s="388"/>
      <c r="BR18" s="388"/>
      <c r="BS18" s="389"/>
      <c r="BT18" s="400"/>
      <c r="BU18" s="401"/>
      <c r="BV18" s="401"/>
      <c r="BW18" s="402"/>
      <c r="BX18" s="16"/>
      <c r="BY18" s="16"/>
      <c r="BZ18" s="406"/>
      <c r="CA18" s="401"/>
      <c r="CB18" s="401"/>
      <c r="CC18" s="401"/>
      <c r="CD18" s="402"/>
      <c r="CE18" s="406"/>
      <c r="CF18" s="401"/>
      <c r="CG18" s="401"/>
      <c r="CH18" s="408"/>
      <c r="CI18" s="400"/>
      <c r="CJ18" s="401"/>
      <c r="CK18" s="401"/>
      <c r="CL18" s="402"/>
      <c r="CM18" s="406"/>
      <c r="CN18" s="401"/>
      <c r="CO18" s="401"/>
      <c r="CP18" s="401"/>
      <c r="CQ18" s="402"/>
      <c r="CR18" s="406"/>
      <c r="CS18" s="401"/>
      <c r="CT18" s="401"/>
      <c r="CU18" s="401"/>
      <c r="CV18" s="411"/>
      <c r="CW18" s="382"/>
      <c r="CX18" s="382"/>
      <c r="CY18" s="382"/>
      <c r="CZ18" s="382"/>
      <c r="DA18" s="382"/>
      <c r="DB18" s="382"/>
      <c r="DC18" s="382"/>
      <c r="DD18" s="382"/>
      <c r="DE18" s="382"/>
      <c r="DF18" s="382"/>
      <c r="DG18" s="412"/>
      <c r="DH18" s="381"/>
      <c r="DI18" s="381"/>
      <c r="DJ18" s="381"/>
      <c r="DK18" s="381"/>
      <c r="DL18" s="382"/>
      <c r="DM18" s="382"/>
      <c r="DN18" s="381"/>
      <c r="DO18" s="381"/>
      <c r="DP18" s="383"/>
      <c r="DQ18" s="414"/>
      <c r="DR18" s="381"/>
      <c r="DS18" s="381"/>
      <c r="DT18" s="381"/>
      <c r="DU18" s="381"/>
      <c r="DV18" s="381"/>
      <c r="DW18" s="362"/>
      <c r="DX18" s="363"/>
      <c r="DY18" s="363"/>
      <c r="DZ18" s="363"/>
      <c r="EA18" s="364"/>
    </row>
    <row r="19" spans="2:131" s="13" customFormat="1" ht="57.75" customHeight="1" x14ac:dyDescent="0.2">
      <c r="B19" s="438"/>
      <c r="C19" s="439"/>
      <c r="D19" s="461"/>
      <c r="E19" s="460"/>
      <c r="F19" s="439"/>
      <c r="G19" s="439"/>
      <c r="H19" s="439"/>
      <c r="I19" s="460"/>
      <c r="J19" s="439"/>
      <c r="K19" s="439"/>
      <c r="L19" s="439"/>
      <c r="M19" s="439"/>
      <c r="N19" s="460"/>
      <c r="O19" s="439"/>
      <c r="P19" s="439"/>
      <c r="Q19" s="439"/>
      <c r="R19" s="598"/>
      <c r="S19" s="599"/>
      <c r="T19" s="599"/>
      <c r="U19" s="599"/>
      <c r="V19" s="599"/>
      <c r="W19" s="599"/>
      <c r="X19" s="599"/>
      <c r="Y19" s="599"/>
      <c r="Z19" s="599"/>
      <c r="AA19" s="599"/>
      <c r="AB19" s="599"/>
      <c r="AC19" s="599"/>
      <c r="AD19" s="599"/>
      <c r="AE19" s="599"/>
      <c r="AF19" s="599"/>
      <c r="AG19" s="599"/>
      <c r="AH19" s="599"/>
      <c r="AI19" s="599"/>
      <c r="AJ19" s="599"/>
      <c r="AK19" s="599"/>
      <c r="AL19" s="599"/>
      <c r="AM19" s="599"/>
      <c r="AN19" s="599"/>
      <c r="AO19" s="599"/>
      <c r="AP19" s="599"/>
      <c r="AQ19" s="599"/>
      <c r="AR19" s="599"/>
      <c r="AS19" s="599"/>
      <c r="AT19" s="599"/>
      <c r="AU19" s="599"/>
      <c r="AV19" s="599"/>
      <c r="AW19" s="600"/>
      <c r="AX19" s="438"/>
      <c r="AY19" s="439"/>
      <c r="AZ19" s="439"/>
      <c r="BA19" s="440"/>
      <c r="BB19" s="439"/>
      <c r="BC19" s="439"/>
      <c r="BD19" s="439"/>
      <c r="BE19" s="439"/>
      <c r="BF19" s="460"/>
      <c r="BG19" s="439"/>
      <c r="BH19" s="439"/>
      <c r="BI19" s="440"/>
      <c r="BJ19" s="577" t="s">
        <v>39</v>
      </c>
      <c r="BK19" s="578"/>
      <c r="BL19" s="578"/>
      <c r="BM19" s="578" t="s">
        <v>40</v>
      </c>
      <c r="BN19" s="578"/>
      <c r="BO19" s="579"/>
      <c r="BP19" s="438"/>
      <c r="BQ19" s="439"/>
      <c r="BR19" s="439"/>
      <c r="BS19" s="440"/>
      <c r="BT19" s="403"/>
      <c r="BU19" s="404"/>
      <c r="BV19" s="404"/>
      <c r="BW19" s="405"/>
      <c r="BX19" s="17"/>
      <c r="BY19" s="17"/>
      <c r="BZ19" s="407"/>
      <c r="CA19" s="404"/>
      <c r="CB19" s="404"/>
      <c r="CC19" s="404"/>
      <c r="CD19" s="405"/>
      <c r="CE19" s="407"/>
      <c r="CF19" s="404"/>
      <c r="CG19" s="404"/>
      <c r="CH19" s="409"/>
      <c r="CI19" s="403"/>
      <c r="CJ19" s="404"/>
      <c r="CK19" s="404"/>
      <c r="CL19" s="405"/>
      <c r="CM19" s="407"/>
      <c r="CN19" s="404"/>
      <c r="CO19" s="404"/>
      <c r="CP19" s="404"/>
      <c r="CQ19" s="405"/>
      <c r="CR19" s="407"/>
      <c r="CS19" s="404"/>
      <c r="CT19" s="404"/>
      <c r="CU19" s="404"/>
      <c r="CV19" s="371" t="s">
        <v>32</v>
      </c>
      <c r="CW19" s="372"/>
      <c r="CX19" s="372"/>
      <c r="CY19" s="372"/>
      <c r="CZ19" s="87"/>
      <c r="DA19" s="372" t="s">
        <v>41</v>
      </c>
      <c r="DB19" s="372"/>
      <c r="DC19" s="373"/>
      <c r="DD19" s="373"/>
      <c r="DE19" s="373"/>
      <c r="DF19" s="373"/>
      <c r="DG19" s="374"/>
      <c r="DH19" s="395" t="s">
        <v>42</v>
      </c>
      <c r="DI19" s="395"/>
      <c r="DJ19" s="396"/>
      <c r="DK19" s="86"/>
      <c r="DL19" s="394" t="s">
        <v>154</v>
      </c>
      <c r="DM19" s="394"/>
      <c r="DN19" s="395" t="s">
        <v>43</v>
      </c>
      <c r="DO19" s="395"/>
      <c r="DP19" s="425"/>
      <c r="DQ19" s="413" t="s">
        <v>44</v>
      </c>
      <c r="DR19" s="394"/>
      <c r="DS19" s="395" t="s">
        <v>45</v>
      </c>
      <c r="DT19" s="395"/>
      <c r="DU19" s="395"/>
      <c r="DV19" s="395"/>
      <c r="DW19" s="365"/>
      <c r="DX19" s="366"/>
      <c r="DY19" s="366"/>
      <c r="DZ19" s="366"/>
      <c r="EA19" s="367"/>
    </row>
    <row r="20" spans="2:131" s="13" customFormat="1" ht="12.75" customHeight="1" x14ac:dyDescent="0.2">
      <c r="B20" s="572">
        <v>1</v>
      </c>
      <c r="C20" s="571"/>
      <c r="D20" s="571"/>
      <c r="E20" s="571">
        <v>2</v>
      </c>
      <c r="F20" s="571"/>
      <c r="G20" s="571"/>
      <c r="H20" s="571"/>
      <c r="I20" s="233">
        <v>3</v>
      </c>
      <c r="J20" s="231"/>
      <c r="K20" s="231"/>
      <c r="L20" s="231"/>
      <c r="M20" s="231"/>
      <c r="N20" s="571">
        <v>4</v>
      </c>
      <c r="O20" s="571"/>
      <c r="P20" s="571"/>
      <c r="Q20" s="233"/>
      <c r="R20" s="572">
        <v>5</v>
      </c>
      <c r="S20" s="571"/>
      <c r="T20" s="571"/>
      <c r="U20" s="571"/>
      <c r="V20" s="233">
        <v>6</v>
      </c>
      <c r="W20" s="231"/>
      <c r="X20" s="231"/>
      <c r="Y20" s="231"/>
      <c r="Z20" s="231"/>
      <c r="AA20" s="231"/>
      <c r="AB20" s="231"/>
      <c r="AC20" s="232"/>
      <c r="AD20" s="571">
        <v>7</v>
      </c>
      <c r="AE20" s="571"/>
      <c r="AF20" s="571"/>
      <c r="AG20" s="571"/>
      <c r="AH20" s="571">
        <v>8</v>
      </c>
      <c r="AI20" s="571"/>
      <c r="AJ20" s="571"/>
      <c r="AK20" s="571"/>
      <c r="AL20" s="571">
        <v>9</v>
      </c>
      <c r="AM20" s="571"/>
      <c r="AN20" s="571"/>
      <c r="AO20" s="571"/>
      <c r="AP20" s="571">
        <v>10</v>
      </c>
      <c r="AQ20" s="571"/>
      <c r="AR20" s="571"/>
      <c r="AS20" s="571"/>
      <c r="AT20" s="571">
        <v>11</v>
      </c>
      <c r="AU20" s="571"/>
      <c r="AV20" s="571"/>
      <c r="AW20" s="233"/>
      <c r="AX20" s="572">
        <v>12</v>
      </c>
      <c r="AY20" s="571"/>
      <c r="AZ20" s="571"/>
      <c r="BA20" s="573"/>
      <c r="BB20" s="232">
        <v>12</v>
      </c>
      <c r="BC20" s="571"/>
      <c r="BD20" s="571"/>
      <c r="BE20" s="233"/>
      <c r="BF20" s="571">
        <v>12</v>
      </c>
      <c r="BG20" s="571"/>
      <c r="BH20" s="571"/>
      <c r="BI20" s="573"/>
      <c r="BJ20" s="397" t="s">
        <v>153</v>
      </c>
      <c r="BK20" s="231"/>
      <c r="BL20" s="231"/>
      <c r="BM20" s="231"/>
      <c r="BN20" s="231"/>
      <c r="BO20" s="231"/>
      <c r="BP20" s="574">
        <v>14</v>
      </c>
      <c r="BQ20" s="575"/>
      <c r="BR20" s="575"/>
      <c r="BS20" s="576"/>
      <c r="BT20" s="393">
        <v>15</v>
      </c>
      <c r="BU20" s="376"/>
      <c r="BV20" s="376"/>
      <c r="BW20" s="377"/>
      <c r="BX20" s="20"/>
      <c r="BY20" s="20"/>
      <c r="BZ20" s="375">
        <v>16</v>
      </c>
      <c r="CA20" s="376"/>
      <c r="CB20" s="376"/>
      <c r="CC20" s="376"/>
      <c r="CD20" s="377"/>
      <c r="CE20" s="375">
        <v>17</v>
      </c>
      <c r="CF20" s="376"/>
      <c r="CG20" s="376"/>
      <c r="CH20" s="378"/>
      <c r="CI20" s="393">
        <v>18</v>
      </c>
      <c r="CJ20" s="376"/>
      <c r="CK20" s="376"/>
      <c r="CL20" s="377"/>
      <c r="CM20" s="375">
        <v>19</v>
      </c>
      <c r="CN20" s="376"/>
      <c r="CO20" s="376"/>
      <c r="CP20" s="376"/>
      <c r="CQ20" s="377"/>
      <c r="CR20" s="375">
        <v>20</v>
      </c>
      <c r="CS20" s="376"/>
      <c r="CT20" s="376"/>
      <c r="CU20" s="376"/>
      <c r="CV20" s="418">
        <v>21</v>
      </c>
      <c r="CW20" s="419"/>
      <c r="CX20" s="419"/>
      <c r="CY20" s="419"/>
      <c r="CZ20" s="419"/>
      <c r="DA20" s="419"/>
      <c r="DB20" s="419"/>
      <c r="DC20" s="419"/>
      <c r="DD20" s="419"/>
      <c r="DE20" s="419"/>
      <c r="DF20" s="419"/>
      <c r="DG20" s="421"/>
      <c r="DH20" s="419">
        <v>22</v>
      </c>
      <c r="DI20" s="419"/>
      <c r="DJ20" s="419"/>
      <c r="DK20" s="419"/>
      <c r="DL20" s="420"/>
      <c r="DM20" s="420"/>
      <c r="DN20" s="419"/>
      <c r="DO20" s="419"/>
      <c r="DP20" s="421"/>
      <c r="DQ20" s="418">
        <v>23</v>
      </c>
      <c r="DR20" s="419"/>
      <c r="DS20" s="419"/>
      <c r="DT20" s="419"/>
      <c r="DU20" s="419"/>
      <c r="DV20" s="419"/>
      <c r="DW20" s="422">
        <v>24</v>
      </c>
      <c r="DX20" s="423"/>
      <c r="DY20" s="423"/>
      <c r="DZ20" s="423"/>
      <c r="EA20" s="424"/>
    </row>
    <row r="21" spans="2:131" s="24" customFormat="1" ht="30.75" customHeight="1" thickBot="1" x14ac:dyDescent="0.25">
      <c r="B21" s="745"/>
      <c r="C21" s="568"/>
      <c r="D21" s="568"/>
      <c r="E21" s="568">
        <v>4482</v>
      </c>
      <c r="F21" s="568"/>
      <c r="G21" s="568"/>
      <c r="H21" s="568"/>
      <c r="I21" s="238"/>
      <c r="J21" s="239"/>
      <c r="K21" s="239"/>
      <c r="L21" s="239"/>
      <c r="M21" s="239"/>
      <c r="N21" s="560">
        <f>E21*B21*I21</f>
        <v>0</v>
      </c>
      <c r="O21" s="560"/>
      <c r="P21" s="560"/>
      <c r="Q21" s="242"/>
      <c r="R21" s="745"/>
      <c r="S21" s="568"/>
      <c r="T21" s="568"/>
      <c r="U21" s="568"/>
      <c r="V21" s="568"/>
      <c r="W21" s="568"/>
      <c r="X21" s="568"/>
      <c r="Y21" s="568"/>
      <c r="Z21" s="568"/>
      <c r="AA21" s="568"/>
      <c r="AB21" s="568"/>
      <c r="AC21" s="568"/>
      <c r="AD21" s="568"/>
      <c r="AE21" s="568"/>
      <c r="AF21" s="568"/>
      <c r="AG21" s="568"/>
      <c r="AH21" s="568"/>
      <c r="AI21" s="568"/>
      <c r="AJ21" s="568"/>
      <c r="AK21" s="568"/>
      <c r="AL21" s="568"/>
      <c r="AM21" s="568"/>
      <c r="AN21" s="568"/>
      <c r="AO21" s="568"/>
      <c r="AP21" s="568"/>
      <c r="AQ21" s="568"/>
      <c r="AR21" s="568"/>
      <c r="AS21" s="568"/>
      <c r="AT21" s="560">
        <f>SUM(R21:AS21)</f>
        <v>0</v>
      </c>
      <c r="AU21" s="560"/>
      <c r="AV21" s="560"/>
      <c r="AW21" s="242"/>
      <c r="AX21" s="569">
        <f>IF(B21&gt;1,N21+N21*(R21+Z21+AD21+AH21+AL21+AP21)+(N21/B21*1*V21),0)</f>
        <v>0</v>
      </c>
      <c r="AY21" s="566"/>
      <c r="AZ21" s="566"/>
      <c r="BA21" s="570"/>
      <c r="BB21" s="282">
        <f>IF(B21&lt;=1,N21+N21*(R21+V21+Z21+AD21+AH21+AL21+AP21),0)</f>
        <v>0</v>
      </c>
      <c r="BC21" s="566"/>
      <c r="BD21" s="566"/>
      <c r="BE21" s="280"/>
      <c r="BF21" s="560">
        <f>AX21+BB21</f>
        <v>0</v>
      </c>
      <c r="BG21" s="560"/>
      <c r="BH21" s="560"/>
      <c r="BI21" s="561"/>
      <c r="BJ21" s="343">
        <v>1.7</v>
      </c>
      <c r="BK21" s="243"/>
      <c r="BL21" s="243"/>
      <c r="BM21" s="739">
        <v>0.5</v>
      </c>
      <c r="BN21" s="740"/>
      <c r="BO21" s="741"/>
      <c r="BP21" s="559">
        <f>BF21*SUM(BJ21:BO21)</f>
        <v>0</v>
      </c>
      <c r="BQ21" s="560"/>
      <c r="BR21" s="560"/>
      <c r="BS21" s="561"/>
      <c r="BT21" s="742">
        <v>3.5</v>
      </c>
      <c r="BU21" s="743"/>
      <c r="BV21" s="743"/>
      <c r="BW21" s="744"/>
      <c r="BX21" s="79">
        <f>IF(B21&gt;=1,((N21/B21*1)+(N21/B21*1)*AT21+DL21+DM21)*0.15/3.5*BT21,0)</f>
        <v>0</v>
      </c>
      <c r="BY21" s="84">
        <f>IF(BX21=0,(BF21+DL21+DM21)*0.15/3.5*BT21,0)</f>
        <v>0</v>
      </c>
      <c r="BZ21" s="242">
        <f>BX21+BY21</f>
        <v>0</v>
      </c>
      <c r="CA21" s="243"/>
      <c r="CB21" s="243"/>
      <c r="CC21" s="243"/>
      <c r="CD21" s="342"/>
      <c r="CE21" s="242">
        <f>BZ21*SUM(BJ21:BO21)</f>
        <v>0</v>
      </c>
      <c r="CF21" s="243"/>
      <c r="CG21" s="243"/>
      <c r="CH21" s="244"/>
      <c r="CI21" s="241"/>
      <c r="CJ21" s="239"/>
      <c r="CK21" s="239"/>
      <c r="CL21" s="240"/>
      <c r="CM21" s="242">
        <f>N21*CI21</f>
        <v>0</v>
      </c>
      <c r="CN21" s="243"/>
      <c r="CO21" s="243"/>
      <c r="CP21" s="243"/>
      <c r="CQ21" s="342"/>
      <c r="CR21" s="242">
        <f>CM21*SUM(BJ21:BO21)</f>
        <v>0</v>
      </c>
      <c r="CS21" s="243"/>
      <c r="CT21" s="243"/>
      <c r="CU21" s="243"/>
      <c r="CV21" s="241"/>
      <c r="CW21" s="239"/>
      <c r="CX21" s="239"/>
      <c r="CY21" s="239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242">
        <f>(DA21+DB21)*SUM(BJ21:BO21)</f>
        <v>0</v>
      </c>
      <c r="DD21" s="243"/>
      <c r="DE21" s="243"/>
      <c r="DF21" s="243"/>
      <c r="DG21" s="244"/>
      <c r="DH21" s="239"/>
      <c r="DI21" s="239"/>
      <c r="DJ21" s="240"/>
      <c r="DK21" s="23">
        <f>DH21*B21</f>
        <v>0</v>
      </c>
      <c r="DL21" s="23">
        <f>IF(B21&gt;=1,DK21/B21*1,0)</f>
        <v>0</v>
      </c>
      <c r="DM21" s="23">
        <f>IF(DL21=0,DK21,0)</f>
        <v>0</v>
      </c>
      <c r="DN21" s="242">
        <f>DH21*B21*SUM(BJ21:BO21)</f>
        <v>0</v>
      </c>
      <c r="DO21" s="243"/>
      <c r="DP21" s="244"/>
      <c r="DQ21" s="737"/>
      <c r="DR21" s="738"/>
      <c r="DS21" s="243">
        <f>(BP21+DN21)*DQ21</f>
        <v>0</v>
      </c>
      <c r="DT21" s="243"/>
      <c r="DU21" s="243"/>
      <c r="DV21" s="243"/>
      <c r="DW21" s="415">
        <f>BP21+CE21+CR21+DC21+DN21+DS21</f>
        <v>0</v>
      </c>
      <c r="DX21" s="416"/>
      <c r="DY21" s="416"/>
      <c r="DZ21" s="416"/>
      <c r="EA21" s="417"/>
    </row>
    <row r="22" spans="2:131" s="55" customFormat="1" ht="21.75" customHeight="1" x14ac:dyDescent="0.2">
      <c r="E22" s="26"/>
      <c r="F22" s="26"/>
      <c r="G22" s="26"/>
      <c r="H22" s="26"/>
      <c r="I22" s="557" t="s">
        <v>46</v>
      </c>
      <c r="J22" s="557"/>
      <c r="K22" s="557"/>
      <c r="L22" s="557"/>
      <c r="M22" s="557"/>
      <c r="N22" s="56"/>
      <c r="R22" s="558" t="s">
        <v>47</v>
      </c>
      <c r="S22" s="558"/>
      <c r="T22" s="558"/>
      <c r="U22" s="558"/>
      <c r="V22" s="558" t="s">
        <v>137</v>
      </c>
      <c r="W22" s="558"/>
      <c r="X22" s="558"/>
      <c r="Y22" s="558"/>
      <c r="Z22" s="558" t="s">
        <v>138</v>
      </c>
      <c r="AA22" s="558"/>
      <c r="AB22" s="558"/>
      <c r="AC22" s="558"/>
      <c r="AD22" s="558" t="s">
        <v>48</v>
      </c>
      <c r="AE22" s="558"/>
      <c r="AF22" s="558"/>
      <c r="AG22" s="558"/>
      <c r="AH22" s="558" t="s">
        <v>49</v>
      </c>
      <c r="AI22" s="558"/>
      <c r="AJ22" s="558"/>
      <c r="AK22" s="558"/>
      <c r="AL22" s="558" t="s">
        <v>50</v>
      </c>
      <c r="AM22" s="558"/>
      <c r="AN22" s="558"/>
      <c r="AO22" s="558"/>
      <c r="AP22" s="558" t="s">
        <v>51</v>
      </c>
      <c r="AQ22" s="558"/>
      <c r="AR22" s="558"/>
      <c r="AS22" s="558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328" t="s">
        <v>52</v>
      </c>
      <c r="CJ22" s="329"/>
      <c r="CK22" s="329"/>
      <c r="CL22" s="330"/>
      <c r="CV22" s="328" t="s">
        <v>53</v>
      </c>
      <c r="CW22" s="329"/>
      <c r="CX22" s="329"/>
      <c r="CY22" s="329"/>
      <c r="CZ22" s="329"/>
      <c r="DA22" s="329"/>
      <c r="DB22" s="329"/>
      <c r="DC22" s="329"/>
      <c r="DD22" s="329"/>
      <c r="DE22" s="329"/>
      <c r="DF22" s="329"/>
      <c r="DG22" s="330"/>
      <c r="DH22" s="204" t="s">
        <v>54</v>
      </c>
      <c r="DI22" s="205"/>
      <c r="DJ22" s="205"/>
      <c r="DK22" s="329"/>
      <c r="DL22" s="329"/>
      <c r="DM22" s="329"/>
      <c r="DN22" s="205"/>
      <c r="DO22" s="205"/>
      <c r="DP22" s="206"/>
      <c r="DQ22" s="25"/>
      <c r="DR22" s="26"/>
      <c r="DS22" s="26"/>
      <c r="DT22" s="26"/>
      <c r="DU22" s="26"/>
      <c r="DV22" s="26"/>
    </row>
    <row r="23" spans="2:131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1" s="7" customFormat="1" ht="12.75" x14ac:dyDescent="0.2"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</row>
    <row r="25" spans="2:131" s="7" customFormat="1" ht="12.75" x14ac:dyDescent="0.2"/>
    <row r="26" spans="2:131" s="6" customFormat="1" ht="20.25" x14ac:dyDescent="0.3">
      <c r="B26" s="1" t="s">
        <v>55</v>
      </c>
    </row>
    <row r="27" spans="2:131" s="7" customFormat="1" ht="12.75" x14ac:dyDescent="0.2">
      <c r="BM27" s="8"/>
      <c r="BN27" s="8"/>
      <c r="BO27" s="8"/>
      <c r="BP27" s="8"/>
    </row>
    <row r="28" spans="2:131" s="7" customFormat="1" ht="16.5" thickBot="1" x14ac:dyDescent="0.3">
      <c r="B28" s="538" t="s">
        <v>56</v>
      </c>
      <c r="C28" s="538"/>
      <c r="D28" s="538"/>
      <c r="E28" s="538"/>
      <c r="F28" s="538"/>
      <c r="G28" s="538"/>
      <c r="H28" s="538"/>
      <c r="V28" s="538" t="s">
        <v>57</v>
      </c>
      <c r="W28" s="538"/>
      <c r="X28" s="538"/>
      <c r="Y28" s="538"/>
      <c r="Z28" s="538"/>
      <c r="AA28" s="538"/>
      <c r="AB28" s="538"/>
      <c r="AC28" s="538"/>
      <c r="AD28" s="538"/>
      <c r="AE28" s="538"/>
      <c r="AF28" s="538"/>
      <c r="BM28" s="8"/>
      <c r="BN28" s="8"/>
      <c r="BO28" s="8"/>
      <c r="BP28" s="8"/>
    </row>
    <row r="29" spans="2:131" s="27" customFormat="1" ht="15.75" customHeight="1" x14ac:dyDescent="0.2">
      <c r="B29" s="716" t="s">
        <v>58</v>
      </c>
      <c r="C29" s="717"/>
      <c r="D29" s="717"/>
      <c r="E29" s="717"/>
      <c r="F29" s="717"/>
      <c r="G29" s="717"/>
      <c r="H29" s="717"/>
      <c r="I29" s="717"/>
      <c r="J29" s="717"/>
      <c r="K29" s="717"/>
      <c r="L29" s="717"/>
      <c r="M29" s="717"/>
      <c r="N29" s="717"/>
      <c r="O29" s="717"/>
      <c r="P29" s="717"/>
      <c r="Q29" s="717"/>
      <c r="R29" s="718"/>
      <c r="V29" s="722" t="s">
        <v>59</v>
      </c>
      <c r="W29" s="723"/>
      <c r="X29" s="723"/>
      <c r="Y29" s="723"/>
      <c r="Z29" s="723"/>
      <c r="AA29" s="723"/>
      <c r="AB29" s="723"/>
      <c r="AC29" s="723"/>
      <c r="AD29" s="723"/>
      <c r="AE29" s="723"/>
      <c r="AF29" s="723"/>
      <c r="AG29" s="723"/>
      <c r="AH29" s="723"/>
      <c r="AI29" s="723"/>
      <c r="AJ29" s="723"/>
      <c r="AK29" s="723"/>
      <c r="AL29" s="723"/>
      <c r="AM29" s="723"/>
      <c r="AN29" s="723"/>
      <c r="AO29" s="723"/>
      <c r="AP29" s="723"/>
      <c r="AQ29" s="723"/>
      <c r="AR29" s="723"/>
      <c r="AS29" s="723"/>
      <c r="AT29" s="723"/>
      <c r="AU29" s="723"/>
      <c r="AV29" s="723"/>
      <c r="AW29" s="723"/>
      <c r="AX29" s="723"/>
      <c r="AY29" s="723"/>
      <c r="AZ29" s="723"/>
      <c r="BA29" s="723"/>
      <c r="BB29" s="723"/>
      <c r="BC29" s="723"/>
      <c r="BD29" s="723"/>
      <c r="BE29" s="723"/>
      <c r="BF29" s="723"/>
      <c r="BG29" s="723"/>
      <c r="BH29" s="723"/>
      <c r="BI29" s="723"/>
      <c r="BJ29" s="723"/>
      <c r="BK29" s="723"/>
      <c r="BL29" s="724"/>
      <c r="BM29" s="28"/>
      <c r="BN29" s="28"/>
      <c r="BO29" s="28"/>
      <c r="BP29" s="28"/>
    </row>
    <row r="30" spans="2:131" s="27" customFormat="1" ht="21" customHeight="1" thickBot="1" x14ac:dyDescent="0.25">
      <c r="B30" s="719"/>
      <c r="C30" s="720"/>
      <c r="D30" s="720"/>
      <c r="E30" s="720"/>
      <c r="F30" s="720"/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1"/>
      <c r="V30" s="725"/>
      <c r="W30" s="726"/>
      <c r="X30" s="726"/>
      <c r="Y30" s="726"/>
      <c r="Z30" s="726"/>
      <c r="AA30" s="726"/>
      <c r="AB30" s="726"/>
      <c r="AC30" s="726"/>
      <c r="AD30" s="726"/>
      <c r="AE30" s="726"/>
      <c r="AF30" s="726"/>
      <c r="AG30" s="726"/>
      <c r="AH30" s="726"/>
      <c r="AI30" s="726"/>
      <c r="AJ30" s="726"/>
      <c r="AK30" s="726"/>
      <c r="AL30" s="726"/>
      <c r="AM30" s="726"/>
      <c r="AN30" s="726"/>
      <c r="AO30" s="726"/>
      <c r="AP30" s="726"/>
      <c r="AQ30" s="726"/>
      <c r="AR30" s="726"/>
      <c r="AS30" s="726"/>
      <c r="AT30" s="726"/>
      <c r="AU30" s="726"/>
      <c r="AV30" s="726"/>
      <c r="AW30" s="726"/>
      <c r="AX30" s="726"/>
      <c r="AY30" s="726"/>
      <c r="AZ30" s="726"/>
      <c r="BA30" s="726"/>
      <c r="BB30" s="726"/>
      <c r="BC30" s="726"/>
      <c r="BD30" s="726"/>
      <c r="BE30" s="726"/>
      <c r="BF30" s="726"/>
      <c r="BG30" s="726"/>
      <c r="BH30" s="726"/>
      <c r="BI30" s="726"/>
      <c r="BJ30" s="726"/>
      <c r="BK30" s="726"/>
      <c r="BL30" s="727"/>
      <c r="BM30" s="28"/>
      <c r="BN30" s="28"/>
      <c r="BO30" s="28"/>
      <c r="BP30" s="28"/>
    </row>
    <row r="31" spans="2:131" x14ac:dyDescent="0.3">
      <c r="B31" s="728" t="s">
        <v>60</v>
      </c>
      <c r="C31" s="729"/>
      <c r="D31" s="729"/>
      <c r="E31" s="729"/>
      <c r="F31" s="729"/>
      <c r="G31" s="729"/>
      <c r="H31" s="729"/>
      <c r="I31" s="729"/>
      <c r="J31" s="729"/>
      <c r="K31" s="729"/>
      <c r="L31" s="729"/>
      <c r="M31" s="729"/>
      <c r="N31" s="729"/>
      <c r="O31" s="729"/>
      <c r="P31" s="729"/>
      <c r="Q31" s="729"/>
      <c r="R31" s="730"/>
      <c r="V31" s="731" t="s">
        <v>61</v>
      </c>
      <c r="W31" s="732"/>
      <c r="X31" s="732"/>
      <c r="Y31" s="732"/>
      <c r="Z31" s="732"/>
      <c r="AA31" s="732"/>
      <c r="AB31" s="732"/>
      <c r="AC31" s="732"/>
      <c r="AD31" s="732"/>
      <c r="AE31" s="732"/>
      <c r="AF31" s="732"/>
      <c r="AG31" s="732"/>
      <c r="AH31" s="732"/>
      <c r="AI31" s="732"/>
      <c r="AJ31" s="732"/>
      <c r="AK31" s="732"/>
      <c r="AL31" s="732"/>
      <c r="AM31" s="732"/>
      <c r="AN31" s="733"/>
      <c r="AO31" s="494">
        <v>1</v>
      </c>
      <c r="AP31" s="733"/>
      <c r="AQ31" s="734">
        <v>2</v>
      </c>
      <c r="AR31" s="735"/>
      <c r="AS31" s="734">
        <v>3</v>
      </c>
      <c r="AT31" s="735"/>
      <c r="AU31" s="734">
        <v>4</v>
      </c>
      <c r="AV31" s="735"/>
      <c r="AW31" s="734">
        <v>5</v>
      </c>
      <c r="AX31" s="735"/>
      <c r="AY31" s="734">
        <v>6</v>
      </c>
      <c r="AZ31" s="735"/>
      <c r="BA31" s="734">
        <v>7</v>
      </c>
      <c r="BB31" s="735"/>
      <c r="BC31" s="734">
        <v>8</v>
      </c>
      <c r="BD31" s="735"/>
      <c r="BE31" s="734">
        <v>6</v>
      </c>
      <c r="BF31" s="735"/>
      <c r="BG31" s="734">
        <v>7</v>
      </c>
      <c r="BH31" s="735"/>
      <c r="BI31" s="734">
        <v>8</v>
      </c>
      <c r="BJ31" s="735"/>
      <c r="BK31" s="734">
        <v>9</v>
      </c>
      <c r="BL31" s="736"/>
      <c r="BM31" s="479"/>
      <c r="BN31" s="479"/>
      <c r="BO31" s="479"/>
      <c r="BP31" s="479"/>
    </row>
    <row r="32" spans="2:131" ht="129.75" customHeight="1" thickBot="1" x14ac:dyDescent="0.35">
      <c r="B32" s="709" t="s">
        <v>62</v>
      </c>
      <c r="C32" s="710"/>
      <c r="D32" s="710" t="s">
        <v>63</v>
      </c>
      <c r="E32" s="710"/>
      <c r="F32" s="710" t="s">
        <v>64</v>
      </c>
      <c r="G32" s="710"/>
      <c r="H32" s="710"/>
      <c r="I32" s="710"/>
      <c r="J32" s="710" t="s">
        <v>65</v>
      </c>
      <c r="K32" s="710"/>
      <c r="L32" s="710"/>
      <c r="M32" s="710" t="s">
        <v>66</v>
      </c>
      <c r="N32" s="710"/>
      <c r="O32" s="710"/>
      <c r="P32" s="710" t="s">
        <v>67</v>
      </c>
      <c r="Q32" s="710"/>
      <c r="R32" s="711"/>
      <c r="S32" s="3"/>
      <c r="T32" s="3"/>
      <c r="U32" s="3"/>
      <c r="V32" s="712" t="s">
        <v>68</v>
      </c>
      <c r="W32" s="247"/>
      <c r="X32" s="247"/>
      <c r="Y32" s="247"/>
      <c r="Z32" s="247"/>
      <c r="AA32" s="247"/>
      <c r="AB32" s="247"/>
      <c r="AC32" s="247"/>
      <c r="AD32" s="247"/>
      <c r="AE32" s="247"/>
      <c r="AF32" s="247"/>
      <c r="AG32" s="247"/>
      <c r="AH32" s="247"/>
      <c r="AI32" s="247"/>
      <c r="AJ32" s="247"/>
      <c r="AK32" s="247"/>
      <c r="AL32" s="247"/>
      <c r="AM32" s="247"/>
      <c r="AN32" s="713"/>
      <c r="AO32" s="714">
        <v>1</v>
      </c>
      <c r="AP32" s="714"/>
      <c r="AQ32" s="714">
        <v>1.05</v>
      </c>
      <c r="AR32" s="714"/>
      <c r="AS32" s="714">
        <v>1.1000000000000001</v>
      </c>
      <c r="AT32" s="714"/>
      <c r="AU32" s="714">
        <v>1.1499999999999999</v>
      </c>
      <c r="AV32" s="714"/>
      <c r="AW32" s="714">
        <v>1.25</v>
      </c>
      <c r="AX32" s="714"/>
      <c r="AY32" s="714">
        <v>1.3</v>
      </c>
      <c r="AZ32" s="714"/>
      <c r="BA32" s="29">
        <v>1.35</v>
      </c>
      <c r="BB32" s="30"/>
      <c r="BC32" s="30"/>
      <c r="BD32" s="30"/>
      <c r="BE32" s="30"/>
      <c r="BF32" s="31">
        <v>1.35</v>
      </c>
      <c r="BG32" s="714">
        <v>1.5</v>
      </c>
      <c r="BH32" s="714"/>
      <c r="BI32" s="714">
        <v>1.6</v>
      </c>
      <c r="BJ32" s="714"/>
      <c r="BK32" s="714">
        <v>1.8</v>
      </c>
      <c r="BL32" s="715"/>
      <c r="BM32" s="3"/>
      <c r="BN32" s="3"/>
      <c r="BO32" s="3"/>
      <c r="BP32" s="3"/>
    </row>
    <row r="33" spans="2:68" ht="27" customHeight="1" thickBot="1" x14ac:dyDescent="0.35">
      <c r="B33" s="556">
        <v>1.5</v>
      </c>
      <c r="C33" s="505"/>
      <c r="D33" s="505">
        <v>1.4</v>
      </c>
      <c r="E33" s="505"/>
      <c r="F33" s="505">
        <v>1.3</v>
      </c>
      <c r="G33" s="505"/>
      <c r="H33" s="505"/>
      <c r="I33" s="505"/>
      <c r="J33" s="505">
        <v>1.2</v>
      </c>
      <c r="K33" s="505"/>
      <c r="L33" s="505"/>
      <c r="M33" s="505">
        <v>1.1000000000000001</v>
      </c>
      <c r="N33" s="505"/>
      <c r="O33" s="505"/>
      <c r="P33" s="505">
        <v>1</v>
      </c>
      <c r="Q33" s="505"/>
      <c r="R33" s="540"/>
      <c r="S33" s="32"/>
      <c r="T33" s="32"/>
      <c r="U33" s="32"/>
      <c r="V33" s="706" t="s">
        <v>150</v>
      </c>
      <c r="W33" s="707"/>
      <c r="X33" s="707"/>
      <c r="Y33" s="707"/>
      <c r="Z33" s="707"/>
      <c r="AA33" s="707"/>
      <c r="AB33" s="707"/>
      <c r="AC33" s="707"/>
      <c r="AD33" s="707"/>
      <c r="AE33" s="707"/>
      <c r="AF33" s="707"/>
      <c r="AG33" s="707"/>
      <c r="AH33" s="707"/>
      <c r="AI33" s="707"/>
      <c r="AJ33" s="707"/>
      <c r="AK33" s="707"/>
      <c r="AL33" s="707"/>
      <c r="AM33" s="707"/>
      <c r="AN33" s="707"/>
      <c r="AO33" s="707"/>
      <c r="AP33" s="707"/>
      <c r="AQ33" s="707"/>
      <c r="AR33" s="707"/>
      <c r="AS33" s="707"/>
      <c r="AT33" s="707"/>
      <c r="AU33" s="707"/>
      <c r="AV33" s="707"/>
      <c r="AW33" s="707"/>
      <c r="AX33" s="707"/>
      <c r="AY33" s="707"/>
      <c r="AZ33" s="707"/>
      <c r="BA33" s="707"/>
      <c r="BB33" s="707"/>
      <c r="BC33" s="707"/>
      <c r="BD33" s="707"/>
      <c r="BE33" s="707"/>
      <c r="BF33" s="707"/>
      <c r="BG33" s="707"/>
      <c r="BH33" s="707"/>
      <c r="BI33" s="707"/>
      <c r="BJ33" s="707"/>
      <c r="BK33" s="707"/>
      <c r="BL33" s="708"/>
      <c r="BM33" s="33"/>
      <c r="BN33" s="33"/>
      <c r="BO33" s="33"/>
      <c r="BP33" s="33"/>
    </row>
    <row r="34" spans="2:68" ht="27" customHeight="1" x14ac:dyDescent="0.3"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2"/>
      <c r="T34" s="32"/>
      <c r="U34" s="32"/>
      <c r="V34" s="3"/>
      <c r="W34" s="3"/>
      <c r="Z34" s="3"/>
      <c r="AA34" s="3"/>
      <c r="BM34" s="3"/>
      <c r="BN34" s="3"/>
      <c r="BO34" s="3"/>
      <c r="BP34" s="3"/>
    </row>
    <row r="35" spans="2:68" s="7" customFormat="1" ht="16.5" thickBot="1" x14ac:dyDescent="0.3">
      <c r="B35" s="530" t="s">
        <v>69</v>
      </c>
      <c r="C35" s="530"/>
      <c r="D35" s="530"/>
      <c r="E35" s="530"/>
      <c r="F35" s="530"/>
      <c r="G35" s="530"/>
      <c r="H35" s="530"/>
    </row>
    <row r="36" spans="2:68" s="35" customFormat="1" ht="25.5" customHeight="1" x14ac:dyDescent="0.3">
      <c r="B36" s="520" t="s">
        <v>25</v>
      </c>
      <c r="C36" s="521"/>
      <c r="D36" s="521"/>
      <c r="E36" s="521"/>
      <c r="F36" s="521"/>
      <c r="G36" s="521"/>
      <c r="H36" s="521"/>
      <c r="I36" s="521"/>
      <c r="J36" s="521"/>
      <c r="K36" s="521"/>
      <c r="L36" s="521"/>
      <c r="M36" s="521"/>
      <c r="N36" s="521"/>
      <c r="O36" s="521"/>
      <c r="P36" s="521"/>
      <c r="Q36" s="521"/>
      <c r="R36" s="521"/>
      <c r="S36" s="521"/>
      <c r="T36" s="521"/>
      <c r="U36" s="521"/>
      <c r="V36" s="521"/>
      <c r="W36" s="521"/>
      <c r="X36" s="521"/>
      <c r="Y36" s="521"/>
      <c r="Z36" s="521"/>
      <c r="AA36" s="521"/>
      <c r="AB36" s="521"/>
      <c r="AC36" s="521"/>
      <c r="AD36" s="521"/>
      <c r="AE36" s="521"/>
      <c r="AF36" s="521"/>
      <c r="AG36" s="521"/>
      <c r="AH36" s="521"/>
      <c r="AI36" s="521"/>
      <c r="AJ36" s="521"/>
      <c r="AK36" s="521"/>
      <c r="AL36" s="521"/>
      <c r="AM36" s="521"/>
      <c r="AN36" s="521"/>
      <c r="AO36" s="522"/>
      <c r="BP36" s="36"/>
    </row>
    <row r="37" spans="2:68" ht="19.5" x14ac:dyDescent="0.3">
      <c r="B37" s="703" t="s">
        <v>70</v>
      </c>
      <c r="C37" s="704"/>
      <c r="D37" s="704"/>
      <c r="E37" s="704"/>
      <c r="F37" s="704"/>
      <c r="G37" s="704"/>
      <c r="H37" s="704"/>
      <c r="I37" s="704"/>
      <c r="J37" s="704"/>
      <c r="K37" s="704"/>
      <c r="L37" s="704"/>
      <c r="M37" s="704"/>
      <c r="N37" s="704"/>
      <c r="O37" s="704"/>
      <c r="P37" s="704"/>
      <c r="Q37" s="704"/>
      <c r="R37" s="704"/>
      <c r="S37" s="704"/>
      <c r="T37" s="704"/>
      <c r="U37" s="704"/>
      <c r="V37" s="704"/>
      <c r="W37" s="704"/>
      <c r="X37" s="704"/>
      <c r="Y37" s="704"/>
      <c r="Z37" s="704"/>
      <c r="AA37" s="704"/>
      <c r="AB37" s="704"/>
      <c r="AC37" s="704"/>
      <c r="AD37" s="704"/>
      <c r="AE37" s="704"/>
      <c r="AF37" s="704"/>
      <c r="AG37" s="704"/>
      <c r="AH37" s="704"/>
      <c r="AI37" s="704"/>
      <c r="AJ37" s="704"/>
      <c r="AK37" s="704"/>
      <c r="AL37" s="704"/>
      <c r="AM37" s="704"/>
      <c r="AN37" s="704"/>
      <c r="AO37" s="705"/>
      <c r="BP37" s="37"/>
    </row>
    <row r="38" spans="2:68" x14ac:dyDescent="0.3">
      <c r="B38" s="619" t="s">
        <v>71</v>
      </c>
      <c r="C38" s="620"/>
      <c r="D38" s="620"/>
      <c r="E38" s="620"/>
      <c r="F38" s="620"/>
      <c r="G38" s="620"/>
      <c r="H38" s="620"/>
      <c r="I38" s="620"/>
      <c r="J38" s="620"/>
      <c r="K38" s="620"/>
      <c r="L38" s="620"/>
      <c r="M38" s="620"/>
      <c r="N38" s="620"/>
      <c r="O38" s="620"/>
      <c r="P38" s="620"/>
      <c r="Q38" s="620"/>
      <c r="R38" s="620"/>
      <c r="S38" s="620"/>
      <c r="T38" s="620"/>
      <c r="U38" s="620"/>
      <c r="V38" s="620"/>
      <c r="W38" s="620"/>
      <c r="X38" s="620"/>
      <c r="Y38" s="620"/>
      <c r="Z38" s="620"/>
      <c r="AA38" s="620"/>
      <c r="AB38" s="620"/>
      <c r="AC38" s="620"/>
      <c r="AD38" s="620"/>
      <c r="AE38" s="620"/>
      <c r="AF38" s="620"/>
      <c r="AG38" s="620"/>
      <c r="AH38" s="620"/>
      <c r="AI38" s="620"/>
      <c r="AJ38" s="607">
        <v>0.5</v>
      </c>
      <c r="AK38" s="607"/>
      <c r="AL38" s="607"/>
      <c r="AM38" s="607"/>
      <c r="AN38" s="607"/>
      <c r="AO38" s="608"/>
      <c r="BP38" s="37"/>
    </row>
    <row r="39" spans="2:68" x14ac:dyDescent="0.3">
      <c r="B39" s="619" t="s">
        <v>72</v>
      </c>
      <c r="C39" s="620"/>
      <c r="D39" s="620"/>
      <c r="E39" s="620"/>
      <c r="F39" s="620"/>
      <c r="G39" s="620"/>
      <c r="H39" s="620"/>
      <c r="I39" s="620"/>
      <c r="J39" s="620"/>
      <c r="K39" s="620"/>
      <c r="L39" s="620"/>
      <c r="M39" s="620"/>
      <c r="N39" s="620"/>
      <c r="O39" s="620"/>
      <c r="P39" s="620"/>
      <c r="Q39" s="620"/>
      <c r="R39" s="620"/>
      <c r="S39" s="620"/>
      <c r="T39" s="620"/>
      <c r="U39" s="620"/>
      <c r="V39" s="620"/>
      <c r="W39" s="620"/>
      <c r="X39" s="620"/>
      <c r="Y39" s="620"/>
      <c r="Z39" s="620"/>
      <c r="AA39" s="620"/>
      <c r="AB39" s="620"/>
      <c r="AC39" s="620"/>
      <c r="AD39" s="620"/>
      <c r="AE39" s="620"/>
      <c r="AF39" s="620"/>
      <c r="AG39" s="620"/>
      <c r="AH39" s="620"/>
      <c r="AI39" s="620"/>
      <c r="AJ39" s="607">
        <v>0.4</v>
      </c>
      <c r="AK39" s="607"/>
      <c r="AL39" s="607"/>
      <c r="AM39" s="607"/>
      <c r="AN39" s="607"/>
      <c r="AO39" s="608"/>
    </row>
    <row r="40" spans="2:68" x14ac:dyDescent="0.3">
      <c r="B40" s="619" t="s">
        <v>73</v>
      </c>
      <c r="C40" s="620"/>
      <c r="D40" s="620"/>
      <c r="E40" s="620"/>
      <c r="F40" s="620"/>
      <c r="G40" s="620"/>
      <c r="H40" s="620"/>
      <c r="I40" s="620"/>
      <c r="J40" s="620"/>
      <c r="K40" s="620"/>
      <c r="L40" s="620"/>
      <c r="M40" s="620"/>
      <c r="N40" s="620"/>
      <c r="O40" s="620"/>
      <c r="P40" s="620"/>
      <c r="Q40" s="620"/>
      <c r="R40" s="620"/>
      <c r="S40" s="620"/>
      <c r="T40" s="620"/>
      <c r="U40" s="620"/>
      <c r="V40" s="620"/>
      <c r="W40" s="620"/>
      <c r="X40" s="620"/>
      <c r="Y40" s="620"/>
      <c r="Z40" s="620"/>
      <c r="AA40" s="620"/>
      <c r="AB40" s="620"/>
      <c r="AC40" s="620"/>
      <c r="AD40" s="620"/>
      <c r="AE40" s="620"/>
      <c r="AF40" s="620"/>
      <c r="AG40" s="620"/>
      <c r="AH40" s="620"/>
      <c r="AI40" s="620"/>
      <c r="AJ40" s="607">
        <v>0.3</v>
      </c>
      <c r="AK40" s="607"/>
      <c r="AL40" s="607"/>
      <c r="AM40" s="607"/>
      <c r="AN40" s="607"/>
      <c r="AO40" s="608"/>
    </row>
    <row r="41" spans="2:68" x14ac:dyDescent="0.3">
      <c r="B41" s="619" t="s">
        <v>74</v>
      </c>
      <c r="C41" s="620"/>
      <c r="D41" s="620"/>
      <c r="E41" s="620"/>
      <c r="F41" s="620"/>
      <c r="G41" s="620"/>
      <c r="H41" s="620"/>
      <c r="I41" s="620"/>
      <c r="J41" s="620"/>
      <c r="K41" s="620"/>
      <c r="L41" s="620"/>
      <c r="M41" s="620"/>
      <c r="N41" s="620"/>
      <c r="O41" s="620"/>
      <c r="P41" s="620"/>
      <c r="Q41" s="620"/>
      <c r="R41" s="620"/>
      <c r="S41" s="620"/>
      <c r="T41" s="620"/>
      <c r="U41" s="620"/>
      <c r="V41" s="620"/>
      <c r="W41" s="620"/>
      <c r="X41" s="620"/>
      <c r="Y41" s="620"/>
      <c r="Z41" s="620"/>
      <c r="AA41" s="620"/>
      <c r="AB41" s="620"/>
      <c r="AC41" s="620"/>
      <c r="AD41" s="620"/>
      <c r="AE41" s="620"/>
      <c r="AF41" s="620"/>
      <c r="AG41" s="620"/>
      <c r="AH41" s="620"/>
      <c r="AI41" s="620"/>
      <c r="AJ41" s="607">
        <v>0.2</v>
      </c>
      <c r="AK41" s="607"/>
      <c r="AL41" s="607"/>
      <c r="AM41" s="607"/>
      <c r="AN41" s="607"/>
      <c r="AO41" s="608"/>
    </row>
    <row r="42" spans="2:68" x14ac:dyDescent="0.3">
      <c r="B42" s="619" t="s">
        <v>75</v>
      </c>
      <c r="C42" s="620"/>
      <c r="D42" s="620"/>
      <c r="E42" s="620"/>
      <c r="F42" s="620"/>
      <c r="G42" s="620"/>
      <c r="H42" s="620"/>
      <c r="I42" s="620"/>
      <c r="J42" s="620"/>
      <c r="K42" s="620"/>
      <c r="L42" s="620"/>
      <c r="M42" s="620"/>
      <c r="N42" s="620"/>
      <c r="O42" s="620"/>
      <c r="P42" s="620"/>
      <c r="Q42" s="620"/>
      <c r="R42" s="620"/>
      <c r="S42" s="620"/>
      <c r="T42" s="620"/>
      <c r="U42" s="620"/>
      <c r="V42" s="620"/>
      <c r="W42" s="620"/>
      <c r="X42" s="620"/>
      <c r="Y42" s="620"/>
      <c r="Z42" s="620"/>
      <c r="AA42" s="620"/>
      <c r="AB42" s="620"/>
      <c r="AC42" s="620"/>
      <c r="AD42" s="620"/>
      <c r="AE42" s="620"/>
      <c r="AF42" s="620"/>
      <c r="AG42" s="620"/>
      <c r="AH42" s="620"/>
      <c r="AI42" s="620"/>
      <c r="AJ42" s="607">
        <v>0.15</v>
      </c>
      <c r="AK42" s="607"/>
      <c r="AL42" s="607"/>
      <c r="AM42" s="607"/>
      <c r="AN42" s="607"/>
      <c r="AO42" s="608"/>
    </row>
    <row r="43" spans="2:68" ht="19.5" x14ac:dyDescent="0.3">
      <c r="B43" s="703" t="s">
        <v>76</v>
      </c>
      <c r="C43" s="704"/>
      <c r="D43" s="704"/>
      <c r="E43" s="704"/>
      <c r="F43" s="704"/>
      <c r="G43" s="704"/>
      <c r="H43" s="704"/>
      <c r="I43" s="704"/>
      <c r="J43" s="704"/>
      <c r="K43" s="704"/>
      <c r="L43" s="704"/>
      <c r="M43" s="704"/>
      <c r="N43" s="704"/>
      <c r="O43" s="704"/>
      <c r="P43" s="704"/>
      <c r="Q43" s="704"/>
      <c r="R43" s="704"/>
      <c r="S43" s="704"/>
      <c r="T43" s="704"/>
      <c r="U43" s="704"/>
      <c r="V43" s="704"/>
      <c r="W43" s="704"/>
      <c r="X43" s="704"/>
      <c r="Y43" s="704"/>
      <c r="Z43" s="704"/>
      <c r="AA43" s="704"/>
      <c r="AB43" s="704"/>
      <c r="AC43" s="704"/>
      <c r="AD43" s="704"/>
      <c r="AE43" s="704"/>
      <c r="AF43" s="704"/>
      <c r="AG43" s="704"/>
      <c r="AH43" s="704"/>
      <c r="AI43" s="704"/>
      <c r="AJ43" s="704"/>
      <c r="AK43" s="704"/>
      <c r="AL43" s="704"/>
      <c r="AM43" s="704"/>
      <c r="AN43" s="704"/>
      <c r="AO43" s="705"/>
    </row>
    <row r="44" spans="2:68" x14ac:dyDescent="0.3">
      <c r="B44" s="619" t="s">
        <v>77</v>
      </c>
      <c r="C44" s="620"/>
      <c r="D44" s="620"/>
      <c r="E44" s="620"/>
      <c r="F44" s="620"/>
      <c r="G44" s="620"/>
      <c r="H44" s="620"/>
      <c r="I44" s="620"/>
      <c r="J44" s="620"/>
      <c r="K44" s="620"/>
      <c r="L44" s="620"/>
      <c r="M44" s="620"/>
      <c r="N44" s="620"/>
      <c r="O44" s="620"/>
      <c r="P44" s="620"/>
      <c r="Q44" s="620"/>
      <c r="R44" s="620"/>
      <c r="S44" s="620"/>
      <c r="T44" s="620"/>
      <c r="U44" s="620"/>
      <c r="V44" s="620"/>
      <c r="W44" s="620"/>
      <c r="X44" s="620"/>
      <c r="Y44" s="620"/>
      <c r="Z44" s="620"/>
      <c r="AA44" s="620"/>
      <c r="AB44" s="620"/>
      <c r="AC44" s="620"/>
      <c r="AD44" s="620"/>
      <c r="AE44" s="620"/>
      <c r="AF44" s="620"/>
      <c r="AG44" s="620"/>
      <c r="AH44" s="620"/>
      <c r="AI44" s="620"/>
      <c r="AJ44" s="607">
        <v>1.2</v>
      </c>
      <c r="AK44" s="607"/>
      <c r="AL44" s="607"/>
      <c r="AM44" s="607"/>
      <c r="AN44" s="607"/>
      <c r="AO44" s="608"/>
    </row>
    <row r="45" spans="2:68" x14ac:dyDescent="0.3">
      <c r="B45" s="619" t="s">
        <v>78</v>
      </c>
      <c r="C45" s="620"/>
      <c r="D45" s="620"/>
      <c r="E45" s="620"/>
      <c r="F45" s="620"/>
      <c r="G45" s="620"/>
      <c r="H45" s="620"/>
      <c r="I45" s="620"/>
      <c r="J45" s="620"/>
      <c r="K45" s="620"/>
      <c r="L45" s="620"/>
      <c r="M45" s="620"/>
      <c r="N45" s="620"/>
      <c r="O45" s="620"/>
      <c r="P45" s="620"/>
      <c r="Q45" s="620"/>
      <c r="R45" s="620"/>
      <c r="S45" s="620"/>
      <c r="T45" s="620"/>
      <c r="U45" s="620"/>
      <c r="V45" s="620"/>
      <c r="W45" s="620"/>
      <c r="X45" s="620"/>
      <c r="Y45" s="620"/>
      <c r="Z45" s="620"/>
      <c r="AA45" s="620"/>
      <c r="AB45" s="620"/>
      <c r="AC45" s="620"/>
      <c r="AD45" s="620"/>
      <c r="AE45" s="620"/>
      <c r="AF45" s="620"/>
      <c r="AG45" s="620"/>
      <c r="AH45" s="620"/>
      <c r="AI45" s="620"/>
      <c r="AJ45" s="607">
        <v>0.7</v>
      </c>
      <c r="AK45" s="607"/>
      <c r="AL45" s="607"/>
      <c r="AM45" s="607"/>
      <c r="AN45" s="607"/>
      <c r="AO45" s="608"/>
    </row>
    <row r="46" spans="2:68" x14ac:dyDescent="0.3">
      <c r="B46" s="619" t="s">
        <v>79</v>
      </c>
      <c r="C46" s="620"/>
      <c r="D46" s="620"/>
      <c r="E46" s="620"/>
      <c r="F46" s="620"/>
      <c r="G46" s="620"/>
      <c r="H46" s="620"/>
      <c r="I46" s="620"/>
      <c r="J46" s="620"/>
      <c r="K46" s="620"/>
      <c r="L46" s="620"/>
      <c r="M46" s="620"/>
      <c r="N46" s="620"/>
      <c r="O46" s="620"/>
      <c r="P46" s="620"/>
      <c r="Q46" s="620"/>
      <c r="R46" s="620"/>
      <c r="S46" s="620"/>
      <c r="T46" s="620"/>
      <c r="U46" s="620"/>
      <c r="V46" s="620"/>
      <c r="W46" s="620"/>
      <c r="X46" s="620"/>
      <c r="Y46" s="620"/>
      <c r="Z46" s="620"/>
      <c r="AA46" s="620"/>
      <c r="AB46" s="620"/>
      <c r="AC46" s="620"/>
      <c r="AD46" s="620"/>
      <c r="AE46" s="620"/>
      <c r="AF46" s="620"/>
      <c r="AG46" s="620"/>
      <c r="AH46" s="620"/>
      <c r="AI46" s="620"/>
      <c r="AJ46" s="607">
        <v>0.4</v>
      </c>
      <c r="AK46" s="607"/>
      <c r="AL46" s="607"/>
      <c r="AM46" s="607"/>
      <c r="AN46" s="607"/>
      <c r="AO46" s="608"/>
    </row>
    <row r="47" spans="2:68" x14ac:dyDescent="0.3">
      <c r="B47" s="619" t="s">
        <v>80</v>
      </c>
      <c r="C47" s="620"/>
      <c r="D47" s="620"/>
      <c r="E47" s="620"/>
      <c r="F47" s="620"/>
      <c r="G47" s="620"/>
      <c r="H47" s="620"/>
      <c r="I47" s="620"/>
      <c r="J47" s="620"/>
      <c r="K47" s="620"/>
      <c r="L47" s="620"/>
      <c r="M47" s="620"/>
      <c r="N47" s="620"/>
      <c r="O47" s="620"/>
      <c r="P47" s="620"/>
      <c r="Q47" s="620"/>
      <c r="R47" s="620"/>
      <c r="S47" s="620"/>
      <c r="T47" s="620"/>
      <c r="U47" s="620"/>
      <c r="V47" s="620"/>
      <c r="W47" s="620"/>
      <c r="X47" s="620"/>
      <c r="Y47" s="620"/>
      <c r="Z47" s="620"/>
      <c r="AA47" s="620"/>
      <c r="AB47" s="620"/>
      <c r="AC47" s="620"/>
      <c r="AD47" s="620"/>
      <c r="AE47" s="620"/>
      <c r="AF47" s="620"/>
      <c r="AG47" s="620"/>
      <c r="AH47" s="620"/>
      <c r="AI47" s="620"/>
      <c r="AJ47" s="607">
        <v>0.3</v>
      </c>
      <c r="AK47" s="607"/>
      <c r="AL47" s="607"/>
      <c r="AM47" s="607"/>
      <c r="AN47" s="607"/>
      <c r="AO47" s="608"/>
    </row>
    <row r="48" spans="2:68" x14ac:dyDescent="0.3">
      <c r="B48" s="619" t="s">
        <v>81</v>
      </c>
      <c r="C48" s="620"/>
      <c r="D48" s="620"/>
      <c r="E48" s="620"/>
      <c r="F48" s="620"/>
      <c r="G48" s="620"/>
      <c r="H48" s="620"/>
      <c r="I48" s="620"/>
      <c r="J48" s="620"/>
      <c r="K48" s="620"/>
      <c r="L48" s="620"/>
      <c r="M48" s="620"/>
      <c r="N48" s="620"/>
      <c r="O48" s="620"/>
      <c r="P48" s="620"/>
      <c r="Q48" s="620"/>
      <c r="R48" s="620"/>
      <c r="S48" s="620"/>
      <c r="T48" s="620"/>
      <c r="U48" s="620"/>
      <c r="V48" s="620"/>
      <c r="W48" s="620"/>
      <c r="X48" s="620"/>
      <c r="Y48" s="620"/>
      <c r="Z48" s="620"/>
      <c r="AA48" s="620"/>
      <c r="AB48" s="620"/>
      <c r="AC48" s="620"/>
      <c r="AD48" s="620"/>
      <c r="AE48" s="620"/>
      <c r="AF48" s="620"/>
      <c r="AG48" s="620"/>
      <c r="AH48" s="620"/>
      <c r="AI48" s="620"/>
      <c r="AJ48" s="607">
        <v>0.2</v>
      </c>
      <c r="AK48" s="607"/>
      <c r="AL48" s="607"/>
      <c r="AM48" s="607"/>
      <c r="AN48" s="607"/>
      <c r="AO48" s="608"/>
    </row>
    <row r="49" spans="2:68" ht="19.5" x14ac:dyDescent="0.3">
      <c r="B49" s="700" t="s">
        <v>82</v>
      </c>
      <c r="C49" s="701"/>
      <c r="D49" s="701"/>
      <c r="E49" s="701"/>
      <c r="F49" s="701"/>
      <c r="G49" s="701"/>
      <c r="H49" s="701"/>
      <c r="I49" s="701"/>
      <c r="J49" s="701"/>
      <c r="K49" s="701"/>
      <c r="L49" s="701"/>
      <c r="M49" s="701"/>
      <c r="N49" s="701"/>
      <c r="O49" s="701"/>
      <c r="P49" s="701"/>
      <c r="Q49" s="701"/>
      <c r="R49" s="701"/>
      <c r="S49" s="701"/>
      <c r="T49" s="701"/>
      <c r="U49" s="701"/>
      <c r="V49" s="701"/>
      <c r="W49" s="701"/>
      <c r="X49" s="701"/>
      <c r="Y49" s="701"/>
      <c r="Z49" s="701"/>
      <c r="AA49" s="701"/>
      <c r="AB49" s="701"/>
      <c r="AC49" s="701"/>
      <c r="AD49" s="701"/>
      <c r="AE49" s="701"/>
      <c r="AF49" s="701"/>
      <c r="AG49" s="701"/>
      <c r="AH49" s="701"/>
      <c r="AI49" s="701"/>
      <c r="AJ49" s="701"/>
      <c r="AK49" s="701"/>
      <c r="AL49" s="701"/>
      <c r="AM49" s="701"/>
      <c r="AN49" s="701"/>
      <c r="AO49" s="702"/>
    </row>
    <row r="50" spans="2:68" x14ac:dyDescent="0.3">
      <c r="B50" s="619" t="s">
        <v>83</v>
      </c>
      <c r="C50" s="620"/>
      <c r="D50" s="620"/>
      <c r="E50" s="620"/>
      <c r="F50" s="620"/>
      <c r="G50" s="620"/>
      <c r="H50" s="620"/>
      <c r="I50" s="620"/>
      <c r="J50" s="620"/>
      <c r="K50" s="620"/>
      <c r="L50" s="620"/>
      <c r="M50" s="620"/>
      <c r="N50" s="620"/>
      <c r="O50" s="620"/>
      <c r="P50" s="620"/>
      <c r="Q50" s="620"/>
      <c r="R50" s="620"/>
      <c r="S50" s="620"/>
      <c r="T50" s="620"/>
      <c r="U50" s="620"/>
      <c r="V50" s="620"/>
      <c r="W50" s="620"/>
      <c r="X50" s="620"/>
      <c r="Y50" s="620"/>
      <c r="Z50" s="620"/>
      <c r="AA50" s="620"/>
      <c r="AB50" s="620"/>
      <c r="AC50" s="620"/>
      <c r="AD50" s="620"/>
      <c r="AE50" s="620"/>
      <c r="AF50" s="620"/>
      <c r="AG50" s="620"/>
      <c r="AH50" s="620"/>
      <c r="AI50" s="620"/>
      <c r="AJ50" s="607">
        <v>0.25</v>
      </c>
      <c r="AK50" s="607"/>
      <c r="AL50" s="607"/>
      <c r="AM50" s="607"/>
      <c r="AN50" s="607"/>
      <c r="AO50" s="608"/>
    </row>
    <row r="51" spans="2:68" x14ac:dyDescent="0.3">
      <c r="B51" s="619" t="s">
        <v>84</v>
      </c>
      <c r="C51" s="620"/>
      <c r="D51" s="620"/>
      <c r="E51" s="620"/>
      <c r="F51" s="620"/>
      <c r="G51" s="620"/>
      <c r="H51" s="620"/>
      <c r="I51" s="620"/>
      <c r="J51" s="620"/>
      <c r="K51" s="620"/>
      <c r="L51" s="620"/>
      <c r="M51" s="620"/>
      <c r="N51" s="620"/>
      <c r="O51" s="620"/>
      <c r="P51" s="620"/>
      <c r="Q51" s="620"/>
      <c r="R51" s="620"/>
      <c r="S51" s="620"/>
      <c r="T51" s="620"/>
      <c r="U51" s="620"/>
      <c r="V51" s="620"/>
      <c r="W51" s="620"/>
      <c r="X51" s="620"/>
      <c r="Y51" s="620"/>
      <c r="Z51" s="620"/>
      <c r="AA51" s="620"/>
      <c r="AB51" s="620"/>
      <c r="AC51" s="620"/>
      <c r="AD51" s="620"/>
      <c r="AE51" s="620"/>
      <c r="AF51" s="620"/>
      <c r="AG51" s="620"/>
      <c r="AH51" s="620"/>
      <c r="AI51" s="620"/>
      <c r="AJ51" s="607">
        <v>0.2</v>
      </c>
      <c r="AK51" s="607"/>
      <c r="AL51" s="607"/>
      <c r="AM51" s="607"/>
      <c r="AN51" s="607"/>
      <c r="AO51" s="608"/>
    </row>
    <row r="52" spans="2:68" x14ac:dyDescent="0.3">
      <c r="B52" s="619" t="s">
        <v>85</v>
      </c>
      <c r="C52" s="620"/>
      <c r="D52" s="620"/>
      <c r="E52" s="620"/>
      <c r="F52" s="620"/>
      <c r="G52" s="620"/>
      <c r="H52" s="620"/>
      <c r="I52" s="620"/>
      <c r="J52" s="620"/>
      <c r="K52" s="620"/>
      <c r="L52" s="620"/>
      <c r="M52" s="620"/>
      <c r="N52" s="620"/>
      <c r="O52" s="620"/>
      <c r="P52" s="620"/>
      <c r="Q52" s="620"/>
      <c r="R52" s="620"/>
      <c r="S52" s="620"/>
      <c r="T52" s="620"/>
      <c r="U52" s="620"/>
      <c r="V52" s="620"/>
      <c r="W52" s="620"/>
      <c r="X52" s="620"/>
      <c r="Y52" s="620"/>
      <c r="Z52" s="620"/>
      <c r="AA52" s="620"/>
      <c r="AB52" s="620"/>
      <c r="AC52" s="620"/>
      <c r="AD52" s="620"/>
      <c r="AE52" s="620"/>
      <c r="AF52" s="620"/>
      <c r="AG52" s="620"/>
      <c r="AH52" s="620"/>
      <c r="AI52" s="620"/>
      <c r="AJ52" s="607">
        <v>0.2</v>
      </c>
      <c r="AK52" s="607"/>
      <c r="AL52" s="607"/>
      <c r="AM52" s="607"/>
      <c r="AN52" s="607"/>
      <c r="AO52" s="608"/>
    </row>
    <row r="53" spans="2:68" ht="19.5" thickBot="1" x14ac:dyDescent="0.35">
      <c r="B53" s="617" t="s">
        <v>86</v>
      </c>
      <c r="C53" s="618"/>
      <c r="D53" s="618"/>
      <c r="E53" s="618"/>
      <c r="F53" s="618"/>
      <c r="G53" s="618"/>
      <c r="H53" s="618"/>
      <c r="I53" s="618"/>
      <c r="J53" s="618"/>
      <c r="K53" s="618"/>
      <c r="L53" s="618"/>
      <c r="M53" s="618"/>
      <c r="N53" s="618"/>
      <c r="O53" s="618"/>
      <c r="P53" s="618"/>
      <c r="Q53" s="618"/>
      <c r="R53" s="618"/>
      <c r="S53" s="618"/>
      <c r="T53" s="618"/>
      <c r="U53" s="618"/>
      <c r="V53" s="618"/>
      <c r="W53" s="618"/>
      <c r="X53" s="618"/>
      <c r="Y53" s="618"/>
      <c r="Z53" s="618"/>
      <c r="AA53" s="618"/>
      <c r="AB53" s="618"/>
      <c r="AC53" s="618"/>
      <c r="AD53" s="618"/>
      <c r="AE53" s="618"/>
      <c r="AF53" s="618"/>
      <c r="AG53" s="618"/>
      <c r="AH53" s="618"/>
      <c r="AI53" s="618"/>
      <c r="AJ53" s="609">
        <v>0.15</v>
      </c>
      <c r="AK53" s="609"/>
      <c r="AL53" s="609"/>
      <c r="AM53" s="609"/>
      <c r="AN53" s="609"/>
      <c r="AO53" s="610"/>
    </row>
    <row r="54" spans="2:68" ht="19.5" customHeight="1" x14ac:dyDescent="0.3">
      <c r="BP54" s="1"/>
    </row>
    <row r="55" spans="2:68" ht="16.5" customHeight="1" thickBot="1" x14ac:dyDescent="0.35">
      <c r="B55" s="530" t="s">
        <v>135</v>
      </c>
      <c r="C55" s="530"/>
      <c r="D55" s="530"/>
      <c r="E55" s="530"/>
      <c r="F55" s="530"/>
      <c r="G55" s="530"/>
      <c r="H55" s="530"/>
      <c r="T55" s="530" t="s">
        <v>136</v>
      </c>
      <c r="U55" s="530"/>
      <c r="V55" s="530"/>
      <c r="W55" s="530"/>
      <c r="X55" s="530"/>
      <c r="Y55" s="530"/>
      <c r="Z55" s="530"/>
      <c r="AK55" s="3"/>
    </row>
    <row r="56" spans="2:68" ht="16.5" customHeight="1" x14ac:dyDescent="0.3">
      <c r="B56" s="697" t="s">
        <v>141</v>
      </c>
      <c r="C56" s="698"/>
      <c r="D56" s="698"/>
      <c r="E56" s="698"/>
      <c r="F56" s="698"/>
      <c r="G56" s="698"/>
      <c r="H56" s="698"/>
      <c r="I56" s="698"/>
      <c r="J56" s="698"/>
      <c r="K56" s="698"/>
      <c r="L56" s="698"/>
      <c r="M56" s="698"/>
      <c r="N56" s="698"/>
      <c r="O56" s="698"/>
      <c r="P56" s="698"/>
      <c r="Q56" s="698"/>
      <c r="R56" s="698"/>
      <c r="S56" s="698"/>
      <c r="T56" s="698"/>
      <c r="U56" s="698"/>
      <c r="V56" s="698"/>
      <c r="W56" s="698"/>
      <c r="X56" s="698"/>
      <c r="Y56" s="698"/>
      <c r="Z56" s="698"/>
      <c r="AA56" s="698"/>
      <c r="AB56" s="698"/>
      <c r="AC56" s="698"/>
      <c r="AD56" s="698"/>
      <c r="AE56" s="698"/>
      <c r="AF56" s="698"/>
      <c r="AG56" s="698"/>
      <c r="AH56" s="698"/>
      <c r="AI56" s="698"/>
      <c r="AJ56" s="698"/>
      <c r="AK56" s="699"/>
    </row>
    <row r="57" spans="2:68" ht="20.25" customHeight="1" thickBot="1" x14ac:dyDescent="0.35">
      <c r="B57" s="523" t="s">
        <v>157</v>
      </c>
      <c r="C57" s="524"/>
      <c r="D57" s="524"/>
      <c r="E57" s="524"/>
      <c r="F57" s="524"/>
      <c r="G57" s="524"/>
      <c r="H57" s="524"/>
      <c r="I57" s="524"/>
      <c r="J57" s="524"/>
      <c r="K57" s="524"/>
      <c r="L57" s="524"/>
      <c r="M57" s="524"/>
      <c r="N57" s="524"/>
      <c r="O57" s="524"/>
      <c r="P57" s="524"/>
      <c r="Q57" s="524"/>
      <c r="R57" s="524"/>
      <c r="S57" s="524"/>
      <c r="T57" s="525" t="s">
        <v>95</v>
      </c>
      <c r="U57" s="525"/>
      <c r="V57" s="525"/>
      <c r="W57" s="525"/>
      <c r="X57" s="525"/>
      <c r="Y57" s="525"/>
      <c r="Z57" s="525"/>
      <c r="AA57" s="525"/>
      <c r="AB57" s="525"/>
      <c r="AC57" s="525"/>
      <c r="AD57" s="525"/>
      <c r="AE57" s="525"/>
      <c r="AF57" s="525"/>
      <c r="AG57" s="525"/>
      <c r="AH57" s="525"/>
      <c r="AI57" s="525"/>
      <c r="AJ57" s="525"/>
      <c r="AK57" s="526"/>
    </row>
    <row r="58" spans="2:68" ht="27.75" customHeight="1" x14ac:dyDescent="0.3">
      <c r="B58" s="527" t="s">
        <v>124</v>
      </c>
      <c r="C58" s="528"/>
      <c r="D58" s="528"/>
      <c r="E58" s="528"/>
      <c r="F58" s="528"/>
      <c r="G58" s="528"/>
      <c r="H58" s="528"/>
      <c r="I58" s="528"/>
      <c r="J58" s="528"/>
      <c r="K58" s="528"/>
      <c r="L58" s="528"/>
      <c r="M58" s="528"/>
      <c r="N58" s="528"/>
      <c r="O58" s="528"/>
      <c r="P58" s="528"/>
      <c r="Q58" s="477">
        <v>0.05</v>
      </c>
      <c r="R58" s="477"/>
      <c r="S58" s="478"/>
      <c r="T58" s="527" t="s">
        <v>128</v>
      </c>
      <c r="U58" s="528"/>
      <c r="V58" s="528"/>
      <c r="W58" s="528"/>
      <c r="X58" s="528"/>
      <c r="Y58" s="528"/>
      <c r="Z58" s="528"/>
      <c r="AA58" s="528"/>
      <c r="AB58" s="528"/>
      <c r="AC58" s="528"/>
      <c r="AD58" s="528"/>
      <c r="AE58" s="528"/>
      <c r="AF58" s="528"/>
      <c r="AG58" s="528"/>
      <c r="AH58" s="528"/>
      <c r="AI58" s="477">
        <v>0.1</v>
      </c>
      <c r="AJ58" s="477"/>
      <c r="AK58" s="478"/>
    </row>
    <row r="59" spans="2:68" ht="44.25" customHeight="1" x14ac:dyDescent="0.3">
      <c r="B59" s="532" t="s">
        <v>125</v>
      </c>
      <c r="C59" s="533"/>
      <c r="D59" s="533"/>
      <c r="E59" s="533"/>
      <c r="F59" s="533"/>
      <c r="G59" s="533"/>
      <c r="H59" s="533"/>
      <c r="I59" s="533"/>
      <c r="J59" s="533"/>
      <c r="K59" s="533"/>
      <c r="L59" s="533"/>
      <c r="M59" s="533"/>
      <c r="N59" s="533"/>
      <c r="O59" s="533"/>
      <c r="P59" s="533"/>
      <c r="Q59" s="534">
        <v>0.1</v>
      </c>
      <c r="R59" s="534"/>
      <c r="S59" s="535"/>
      <c r="T59" s="532" t="s">
        <v>127</v>
      </c>
      <c r="U59" s="533"/>
      <c r="V59" s="533"/>
      <c r="W59" s="533"/>
      <c r="X59" s="533"/>
      <c r="Y59" s="533"/>
      <c r="Z59" s="533"/>
      <c r="AA59" s="533"/>
      <c r="AB59" s="533"/>
      <c r="AC59" s="533"/>
      <c r="AD59" s="533"/>
      <c r="AE59" s="533"/>
      <c r="AF59" s="533"/>
      <c r="AG59" s="533"/>
      <c r="AH59" s="533"/>
      <c r="AI59" s="534">
        <v>0.25</v>
      </c>
      <c r="AJ59" s="534"/>
      <c r="AK59" s="535"/>
    </row>
    <row r="60" spans="2:68" ht="53.25" customHeight="1" thickBot="1" x14ac:dyDescent="0.35">
      <c r="B60" s="536" t="s">
        <v>126</v>
      </c>
      <c r="C60" s="537"/>
      <c r="D60" s="537"/>
      <c r="E60" s="537"/>
      <c r="F60" s="537"/>
      <c r="G60" s="537"/>
      <c r="H60" s="537"/>
      <c r="I60" s="537"/>
      <c r="J60" s="537"/>
      <c r="K60" s="537"/>
      <c r="L60" s="537"/>
      <c r="M60" s="537"/>
      <c r="N60" s="537"/>
      <c r="O60" s="537"/>
      <c r="P60" s="537"/>
      <c r="Q60" s="515">
        <v>0.25</v>
      </c>
      <c r="R60" s="515"/>
      <c r="S60" s="516"/>
      <c r="T60" s="532" t="s">
        <v>129</v>
      </c>
      <c r="U60" s="533"/>
      <c r="V60" s="533"/>
      <c r="W60" s="533"/>
      <c r="X60" s="533"/>
      <c r="Y60" s="533"/>
      <c r="Z60" s="533"/>
      <c r="AA60" s="533"/>
      <c r="AB60" s="533"/>
      <c r="AC60" s="533"/>
      <c r="AD60" s="533"/>
      <c r="AE60" s="533"/>
      <c r="AF60" s="533"/>
      <c r="AG60" s="533"/>
      <c r="AH60" s="533"/>
      <c r="AI60" s="534">
        <v>0.25</v>
      </c>
      <c r="AJ60" s="534"/>
      <c r="AK60" s="535"/>
    </row>
    <row r="61" spans="2:68" ht="56.25" customHeight="1" x14ac:dyDescent="0.3">
      <c r="B61" s="511"/>
      <c r="C61" s="511"/>
      <c r="D61" s="511"/>
      <c r="E61" s="511"/>
      <c r="F61" s="511"/>
      <c r="G61" s="511"/>
      <c r="H61" s="511"/>
      <c r="I61" s="511"/>
      <c r="J61" s="511"/>
      <c r="K61" s="511"/>
      <c r="L61" s="511"/>
      <c r="M61" s="511"/>
      <c r="N61" s="511"/>
      <c r="O61" s="511"/>
      <c r="P61" s="511"/>
      <c r="Q61" s="512"/>
      <c r="R61" s="512"/>
      <c r="S61" s="512"/>
      <c r="T61" s="532" t="s">
        <v>131</v>
      </c>
      <c r="U61" s="533"/>
      <c r="V61" s="533"/>
      <c r="W61" s="533"/>
      <c r="X61" s="533"/>
      <c r="Y61" s="533"/>
      <c r="Z61" s="533"/>
      <c r="AA61" s="533"/>
      <c r="AB61" s="533"/>
      <c r="AC61" s="533"/>
      <c r="AD61" s="533"/>
      <c r="AE61" s="533"/>
      <c r="AF61" s="533"/>
      <c r="AG61" s="533"/>
      <c r="AH61" s="533"/>
      <c r="AI61" s="534">
        <v>0.5</v>
      </c>
      <c r="AJ61" s="534"/>
      <c r="AK61" s="535"/>
    </row>
    <row r="62" spans="2:68" ht="119.25" customHeight="1" x14ac:dyDescent="0.3">
      <c r="B62" s="511"/>
      <c r="C62" s="511"/>
      <c r="D62" s="511"/>
      <c r="E62" s="511"/>
      <c r="F62" s="511"/>
      <c r="G62" s="511"/>
      <c r="H62" s="511"/>
      <c r="I62" s="511"/>
      <c r="J62" s="511"/>
      <c r="K62" s="511"/>
      <c r="L62" s="511"/>
      <c r="M62" s="511"/>
      <c r="N62" s="511"/>
      <c r="O62" s="511"/>
      <c r="P62" s="511"/>
      <c r="Q62" s="512"/>
      <c r="R62" s="512"/>
      <c r="S62" s="512"/>
      <c r="T62" s="532" t="s">
        <v>156</v>
      </c>
      <c r="U62" s="533"/>
      <c r="V62" s="533"/>
      <c r="W62" s="533"/>
      <c r="X62" s="533"/>
      <c r="Y62" s="533"/>
      <c r="Z62" s="533"/>
      <c r="AA62" s="533"/>
      <c r="AB62" s="533"/>
      <c r="AC62" s="533"/>
      <c r="AD62" s="533"/>
      <c r="AE62" s="533"/>
      <c r="AF62" s="533"/>
      <c r="AG62" s="533"/>
      <c r="AH62" s="533"/>
      <c r="AI62" s="534">
        <v>0.3</v>
      </c>
      <c r="AJ62" s="534"/>
      <c r="AK62" s="535"/>
    </row>
    <row r="63" spans="2:68" ht="93.75" customHeight="1" thickBot="1" x14ac:dyDescent="0.35">
      <c r="B63" s="511"/>
      <c r="C63" s="511"/>
      <c r="D63" s="511"/>
      <c r="E63" s="511"/>
      <c r="F63" s="511"/>
      <c r="G63" s="511"/>
      <c r="H63" s="511"/>
      <c r="I63" s="511"/>
      <c r="J63" s="511"/>
      <c r="K63" s="511"/>
      <c r="L63" s="511"/>
      <c r="M63" s="511"/>
      <c r="N63" s="511"/>
      <c r="O63" s="511"/>
      <c r="P63" s="511"/>
      <c r="Q63" s="512"/>
      <c r="R63" s="512"/>
      <c r="S63" s="512"/>
      <c r="T63" s="513" t="s">
        <v>130</v>
      </c>
      <c r="U63" s="514"/>
      <c r="V63" s="514"/>
      <c r="W63" s="514"/>
      <c r="X63" s="514"/>
      <c r="Y63" s="514"/>
      <c r="Z63" s="514"/>
      <c r="AA63" s="514"/>
      <c r="AB63" s="514"/>
      <c r="AC63" s="514"/>
      <c r="AD63" s="514"/>
      <c r="AE63" s="514"/>
      <c r="AF63" s="514"/>
      <c r="AG63" s="514"/>
      <c r="AH63" s="514"/>
      <c r="AI63" s="515">
        <v>0.75</v>
      </c>
      <c r="AJ63" s="515"/>
      <c r="AK63" s="516"/>
    </row>
    <row r="64" spans="2:68" ht="20.25" customHeight="1" x14ac:dyDescent="0.3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9"/>
      <c r="R64" s="39"/>
      <c r="S64" s="39"/>
      <c r="AF64" s="40"/>
    </row>
    <row r="65" spans="1:63" x14ac:dyDescent="0.3">
      <c r="AF65" s="40"/>
    </row>
    <row r="66" spans="1:63" ht="19.5" thickBot="1" x14ac:dyDescent="0.35">
      <c r="B66" s="296" t="s">
        <v>87</v>
      </c>
      <c r="C66" s="296"/>
      <c r="D66" s="296"/>
      <c r="E66" s="296"/>
      <c r="F66" s="296"/>
      <c r="G66" s="296"/>
      <c r="H66" s="296"/>
      <c r="V66" s="41" t="s">
        <v>88</v>
      </c>
      <c r="W66" s="42"/>
      <c r="X66" s="42"/>
      <c r="Y66" s="42"/>
      <c r="Z66" s="42"/>
      <c r="AA66" s="41"/>
      <c r="AB66" s="41"/>
      <c r="AC66" s="43"/>
      <c r="AD66" s="43"/>
      <c r="AE66" s="43"/>
      <c r="AF66" s="43"/>
      <c r="AK66" s="3"/>
      <c r="AL66" s="3"/>
      <c r="AM66" s="3"/>
      <c r="AN66" s="3"/>
      <c r="AO66" s="3"/>
      <c r="AP66" s="3"/>
    </row>
    <row r="67" spans="1:63" x14ac:dyDescent="0.3">
      <c r="B67" s="517" t="s">
        <v>26</v>
      </c>
      <c r="C67" s="518"/>
      <c r="D67" s="518"/>
      <c r="E67" s="518"/>
      <c r="F67" s="518"/>
      <c r="G67" s="518"/>
      <c r="H67" s="518"/>
      <c r="I67" s="518"/>
      <c r="J67" s="518"/>
      <c r="K67" s="518"/>
      <c r="L67" s="518"/>
      <c r="M67" s="518"/>
      <c r="N67" s="518"/>
      <c r="O67" s="518"/>
      <c r="P67" s="519"/>
      <c r="Q67" s="44"/>
      <c r="R67" s="44"/>
      <c r="S67" s="44"/>
      <c r="T67" s="44"/>
      <c r="V67" s="517" t="s">
        <v>27</v>
      </c>
      <c r="W67" s="518"/>
      <c r="X67" s="518"/>
      <c r="Y67" s="518"/>
      <c r="Z67" s="518"/>
      <c r="AA67" s="518"/>
      <c r="AB67" s="518"/>
      <c r="AC67" s="518"/>
      <c r="AD67" s="518"/>
      <c r="AE67" s="518"/>
      <c r="AF67" s="518"/>
      <c r="AG67" s="518"/>
      <c r="AH67" s="518"/>
      <c r="AI67" s="518"/>
      <c r="AJ67" s="519"/>
      <c r="AK67" s="44"/>
      <c r="AL67" s="44"/>
      <c r="AM67" s="44"/>
      <c r="AN67" s="44"/>
      <c r="AO67" s="3"/>
      <c r="AP67" s="3"/>
    </row>
    <row r="68" spans="1:63" x14ac:dyDescent="0.3">
      <c r="B68" s="509" t="s">
        <v>89</v>
      </c>
      <c r="C68" s="507"/>
      <c r="D68" s="507"/>
      <c r="E68" s="507"/>
      <c r="F68" s="507"/>
      <c r="G68" s="507"/>
      <c r="H68" s="507"/>
      <c r="I68" s="510"/>
      <c r="J68" s="506" t="s">
        <v>90</v>
      </c>
      <c r="K68" s="507"/>
      <c r="L68" s="507"/>
      <c r="M68" s="507"/>
      <c r="N68" s="507"/>
      <c r="O68" s="507"/>
      <c r="P68" s="508"/>
      <c r="V68" s="509">
        <v>1</v>
      </c>
      <c r="W68" s="507"/>
      <c r="X68" s="510"/>
      <c r="Y68" s="506">
        <v>2</v>
      </c>
      <c r="Z68" s="507"/>
      <c r="AA68" s="510"/>
      <c r="AB68" s="506">
        <v>3</v>
      </c>
      <c r="AC68" s="507"/>
      <c r="AD68" s="510"/>
      <c r="AE68" s="506">
        <v>4</v>
      </c>
      <c r="AF68" s="507"/>
      <c r="AG68" s="510"/>
      <c r="AH68" s="506">
        <v>5</v>
      </c>
      <c r="AI68" s="507"/>
      <c r="AJ68" s="508"/>
      <c r="AK68" s="3"/>
      <c r="AL68" s="3"/>
      <c r="AM68" s="3"/>
      <c r="AN68" s="3"/>
      <c r="AO68" s="3"/>
      <c r="AP68" s="3"/>
    </row>
    <row r="69" spans="1:63" ht="19.5" thickBot="1" x14ac:dyDescent="0.35">
      <c r="B69" s="214">
        <v>0.8</v>
      </c>
      <c r="C69" s="212"/>
      <c r="D69" s="212"/>
      <c r="E69" s="212"/>
      <c r="F69" s="212"/>
      <c r="G69" s="212"/>
      <c r="H69" s="212"/>
      <c r="I69" s="215"/>
      <c r="J69" s="211">
        <v>0.5</v>
      </c>
      <c r="K69" s="212"/>
      <c r="L69" s="212"/>
      <c r="M69" s="212"/>
      <c r="N69" s="212"/>
      <c r="O69" s="212"/>
      <c r="P69" s="213"/>
      <c r="V69" s="214">
        <v>0.4</v>
      </c>
      <c r="W69" s="212"/>
      <c r="X69" s="215"/>
      <c r="Y69" s="211">
        <v>0.3</v>
      </c>
      <c r="Z69" s="212"/>
      <c r="AA69" s="215"/>
      <c r="AB69" s="211">
        <v>0.25</v>
      </c>
      <c r="AC69" s="212"/>
      <c r="AD69" s="215"/>
      <c r="AE69" s="211">
        <v>0.1</v>
      </c>
      <c r="AF69" s="212"/>
      <c r="AG69" s="215"/>
      <c r="AH69" s="211">
        <v>0.05</v>
      </c>
      <c r="AI69" s="212"/>
      <c r="AJ69" s="213"/>
    </row>
    <row r="70" spans="1:63" x14ac:dyDescent="0.3">
      <c r="V70" s="681" t="s">
        <v>151</v>
      </c>
      <c r="W70" s="681"/>
      <c r="X70" s="681"/>
      <c r="Y70" s="681"/>
      <c r="Z70" s="681"/>
      <c r="AA70" s="681"/>
      <c r="AB70" s="681"/>
      <c r="AC70" s="681"/>
      <c r="AD70" s="681"/>
      <c r="AE70" s="681"/>
      <c r="AF70" s="681"/>
      <c r="AG70" s="681"/>
      <c r="AH70" s="681"/>
      <c r="AI70" s="681"/>
      <c r="AJ70" s="681"/>
      <c r="AK70" s="681"/>
      <c r="AL70" s="681"/>
      <c r="AM70" s="681"/>
      <c r="AN70" s="681"/>
      <c r="AO70" s="681"/>
      <c r="AP70" s="681"/>
      <c r="AQ70" s="681"/>
      <c r="AR70" s="681"/>
      <c r="AS70" s="681"/>
      <c r="AT70" s="681"/>
      <c r="AU70" s="681"/>
      <c r="AV70" s="681"/>
      <c r="AW70" s="681"/>
      <c r="AX70" s="681"/>
      <c r="AY70" s="681"/>
      <c r="AZ70" s="681"/>
      <c r="BA70" s="681"/>
      <c r="BB70" s="681"/>
      <c r="BC70" s="681"/>
      <c r="BD70" s="681"/>
      <c r="BE70" s="681"/>
      <c r="BF70" s="681"/>
      <c r="BG70" s="681"/>
      <c r="BH70" s="681"/>
      <c r="BI70" s="681"/>
      <c r="BJ70" s="681"/>
      <c r="BK70" s="681"/>
    </row>
    <row r="71" spans="1:63" x14ac:dyDescent="0.3">
      <c r="AF71" s="40"/>
    </row>
    <row r="72" spans="1:63" ht="19.5" thickBot="1" x14ac:dyDescent="0.35">
      <c r="B72" s="530" t="s">
        <v>91</v>
      </c>
      <c r="C72" s="530"/>
      <c r="D72" s="530"/>
      <c r="E72" s="530"/>
      <c r="F72" s="530"/>
      <c r="G72" s="530"/>
      <c r="H72" s="530"/>
    </row>
    <row r="73" spans="1:63" s="46" customFormat="1" ht="14.25" customHeight="1" x14ac:dyDescent="0.3">
      <c r="A73" s="45"/>
      <c r="B73" s="682" t="s">
        <v>92</v>
      </c>
      <c r="C73" s="683"/>
      <c r="D73" s="683"/>
      <c r="E73" s="683"/>
      <c r="F73" s="683"/>
      <c r="G73" s="683"/>
      <c r="H73" s="683"/>
      <c r="I73" s="688" t="s">
        <v>93</v>
      </c>
      <c r="J73" s="683"/>
      <c r="K73" s="683"/>
      <c r="L73" s="683"/>
      <c r="M73" s="683"/>
      <c r="N73" s="683"/>
      <c r="O73" s="689"/>
    </row>
    <row r="74" spans="1:63" s="46" customFormat="1" ht="16.5" customHeight="1" x14ac:dyDescent="0.3">
      <c r="A74" s="45"/>
      <c r="B74" s="684"/>
      <c r="C74" s="685"/>
      <c r="D74" s="685"/>
      <c r="E74" s="685"/>
      <c r="F74" s="685"/>
      <c r="G74" s="685"/>
      <c r="H74" s="685"/>
      <c r="I74" s="690"/>
      <c r="J74" s="685"/>
      <c r="K74" s="685"/>
      <c r="L74" s="685"/>
      <c r="M74" s="685"/>
      <c r="N74" s="685"/>
      <c r="O74" s="691"/>
    </row>
    <row r="75" spans="1:63" s="46" customFormat="1" ht="24.75" customHeight="1" thickBot="1" x14ac:dyDescent="0.35">
      <c r="B75" s="686"/>
      <c r="C75" s="687"/>
      <c r="D75" s="687"/>
      <c r="E75" s="687"/>
      <c r="F75" s="687"/>
      <c r="G75" s="687"/>
      <c r="H75" s="687"/>
      <c r="I75" s="692"/>
      <c r="J75" s="687"/>
      <c r="K75" s="687"/>
      <c r="L75" s="687"/>
      <c r="M75" s="687"/>
      <c r="N75" s="687"/>
      <c r="O75" s="693"/>
    </row>
    <row r="76" spans="1:63" x14ac:dyDescent="0.3">
      <c r="B76" s="694" t="s">
        <v>94</v>
      </c>
      <c r="C76" s="695"/>
      <c r="D76" s="695"/>
      <c r="E76" s="695"/>
      <c r="F76" s="695"/>
      <c r="G76" s="695"/>
      <c r="H76" s="695"/>
      <c r="I76" s="695">
        <v>0.7</v>
      </c>
      <c r="J76" s="695"/>
      <c r="K76" s="695"/>
      <c r="L76" s="695"/>
      <c r="M76" s="695"/>
      <c r="N76" s="695"/>
      <c r="O76" s="696"/>
    </row>
    <row r="77" spans="1:63" hidden="1" x14ac:dyDescent="0.3">
      <c r="B77" s="678" t="s">
        <v>95</v>
      </c>
      <c r="C77" s="679"/>
      <c r="D77" s="679"/>
      <c r="E77" s="679"/>
      <c r="F77" s="679"/>
      <c r="G77" s="679"/>
      <c r="H77" s="679"/>
      <c r="I77" s="679">
        <v>0.6</v>
      </c>
      <c r="J77" s="679"/>
      <c r="K77" s="679"/>
      <c r="L77" s="679"/>
      <c r="M77" s="679"/>
      <c r="N77" s="679"/>
      <c r="O77" s="680"/>
    </row>
    <row r="78" spans="1:63" hidden="1" x14ac:dyDescent="0.3">
      <c r="B78" s="678" t="s">
        <v>96</v>
      </c>
      <c r="C78" s="679"/>
      <c r="D78" s="679"/>
      <c r="E78" s="679"/>
      <c r="F78" s="679"/>
      <c r="G78" s="679"/>
      <c r="H78" s="679"/>
      <c r="I78" s="679">
        <v>0.5</v>
      </c>
      <c r="J78" s="679"/>
      <c r="K78" s="679"/>
      <c r="L78" s="679"/>
      <c r="M78" s="679"/>
      <c r="N78" s="679"/>
      <c r="O78" s="680"/>
    </row>
    <row r="79" spans="1:63" hidden="1" x14ac:dyDescent="0.3">
      <c r="B79" s="678" t="s">
        <v>97</v>
      </c>
      <c r="C79" s="679"/>
      <c r="D79" s="679"/>
      <c r="E79" s="679"/>
      <c r="F79" s="679"/>
      <c r="G79" s="679"/>
      <c r="H79" s="679"/>
      <c r="I79" s="679">
        <v>0.35</v>
      </c>
      <c r="J79" s="679"/>
      <c r="K79" s="679"/>
      <c r="L79" s="679"/>
      <c r="M79" s="679"/>
      <c r="N79" s="679"/>
      <c r="O79" s="680"/>
    </row>
    <row r="80" spans="1:63" hidden="1" x14ac:dyDescent="0.3">
      <c r="B80" s="678" t="s">
        <v>98</v>
      </c>
      <c r="C80" s="679"/>
      <c r="D80" s="679"/>
      <c r="E80" s="679"/>
      <c r="F80" s="679"/>
      <c r="G80" s="679"/>
      <c r="H80" s="679"/>
      <c r="I80" s="679">
        <v>0.25</v>
      </c>
      <c r="J80" s="679"/>
      <c r="K80" s="679"/>
      <c r="L80" s="679"/>
      <c r="M80" s="679"/>
      <c r="N80" s="679"/>
      <c r="O80" s="680"/>
    </row>
    <row r="81" spans="2:37" hidden="1" x14ac:dyDescent="0.3">
      <c r="B81" s="678" t="s">
        <v>99</v>
      </c>
      <c r="C81" s="679"/>
      <c r="D81" s="679"/>
      <c r="E81" s="679"/>
      <c r="F81" s="679"/>
      <c r="G81" s="679"/>
      <c r="H81" s="679"/>
      <c r="I81" s="679">
        <v>0.15</v>
      </c>
      <c r="J81" s="679"/>
      <c r="K81" s="679"/>
      <c r="L81" s="679"/>
      <c r="M81" s="679"/>
      <c r="N81" s="679"/>
      <c r="O81" s="680"/>
    </row>
    <row r="82" spans="2:37" ht="19.5" hidden="1" thickBot="1" x14ac:dyDescent="0.35">
      <c r="B82" s="672" t="s">
        <v>100</v>
      </c>
      <c r="C82" s="673"/>
      <c r="D82" s="673"/>
      <c r="E82" s="673"/>
      <c r="F82" s="673"/>
      <c r="G82" s="673"/>
      <c r="H82" s="673"/>
      <c r="I82" s="673">
        <v>0.05</v>
      </c>
      <c r="J82" s="673"/>
      <c r="K82" s="673"/>
      <c r="L82" s="673"/>
      <c r="M82" s="673"/>
      <c r="N82" s="673"/>
      <c r="O82" s="674"/>
    </row>
    <row r="83" spans="2:37" x14ac:dyDescent="0.3"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</row>
    <row r="84" spans="2:37" ht="19.5" thickBot="1" x14ac:dyDescent="0.35">
      <c r="B84" s="530" t="s">
        <v>101</v>
      </c>
      <c r="C84" s="530"/>
      <c r="D84" s="530"/>
      <c r="E84" s="530"/>
      <c r="F84" s="530"/>
      <c r="G84" s="530"/>
      <c r="H84" s="530"/>
      <c r="I84" s="40"/>
    </row>
    <row r="85" spans="2:37" s="35" customFormat="1" x14ac:dyDescent="0.3">
      <c r="B85" s="297" t="s">
        <v>92</v>
      </c>
      <c r="C85" s="298"/>
      <c r="D85" s="298"/>
      <c r="E85" s="298"/>
      <c r="F85" s="298"/>
      <c r="G85" s="298"/>
      <c r="H85" s="298"/>
      <c r="I85" s="306" t="s">
        <v>102</v>
      </c>
      <c r="J85" s="298"/>
      <c r="K85" s="298"/>
      <c r="L85" s="298"/>
      <c r="M85" s="298"/>
      <c r="N85" s="298"/>
      <c r="O85" s="307"/>
    </row>
    <row r="86" spans="2:37" s="35" customFormat="1" x14ac:dyDescent="0.3">
      <c r="B86" s="300"/>
      <c r="C86" s="301"/>
      <c r="D86" s="301"/>
      <c r="E86" s="301"/>
      <c r="F86" s="301"/>
      <c r="G86" s="301"/>
      <c r="H86" s="301"/>
      <c r="I86" s="308"/>
      <c r="J86" s="301"/>
      <c r="K86" s="301"/>
      <c r="L86" s="301"/>
      <c r="M86" s="301"/>
      <c r="N86" s="301"/>
      <c r="O86" s="309"/>
    </row>
    <row r="87" spans="2:37" s="35" customFormat="1" ht="19.5" thickBot="1" x14ac:dyDescent="0.35">
      <c r="B87" s="303"/>
      <c r="C87" s="304"/>
      <c r="D87" s="304"/>
      <c r="E87" s="304"/>
      <c r="F87" s="304"/>
      <c r="G87" s="304"/>
      <c r="H87" s="304"/>
      <c r="I87" s="310"/>
      <c r="J87" s="304"/>
      <c r="K87" s="304"/>
      <c r="L87" s="304"/>
      <c r="M87" s="304"/>
      <c r="N87" s="304"/>
      <c r="O87" s="311"/>
    </row>
    <row r="88" spans="2:37" x14ac:dyDescent="0.3">
      <c r="B88" s="675" t="s">
        <v>94</v>
      </c>
      <c r="C88" s="676"/>
      <c r="D88" s="676"/>
      <c r="E88" s="676"/>
      <c r="F88" s="676"/>
      <c r="G88" s="676"/>
      <c r="H88" s="676"/>
      <c r="I88" s="675">
        <v>1</v>
      </c>
      <c r="J88" s="676"/>
      <c r="K88" s="676"/>
      <c r="L88" s="676"/>
      <c r="M88" s="676"/>
      <c r="N88" s="676"/>
      <c r="O88" s="677"/>
    </row>
    <row r="89" spans="2:37" x14ac:dyDescent="0.3">
      <c r="B89" s="659" t="s">
        <v>95</v>
      </c>
      <c r="C89" s="660"/>
      <c r="D89" s="660"/>
      <c r="E89" s="660"/>
      <c r="F89" s="660"/>
      <c r="G89" s="660"/>
      <c r="H89" s="660"/>
      <c r="I89" s="659">
        <v>1.3</v>
      </c>
      <c r="J89" s="660"/>
      <c r="K89" s="660"/>
      <c r="L89" s="660"/>
      <c r="M89" s="660"/>
      <c r="N89" s="660"/>
      <c r="O89" s="661"/>
    </row>
    <row r="90" spans="2:37" x14ac:dyDescent="0.3">
      <c r="B90" s="659" t="s">
        <v>96</v>
      </c>
      <c r="C90" s="660"/>
      <c r="D90" s="660"/>
      <c r="E90" s="660"/>
      <c r="F90" s="660"/>
      <c r="G90" s="660"/>
      <c r="H90" s="660"/>
      <c r="I90" s="659">
        <v>0.5</v>
      </c>
      <c r="J90" s="660"/>
      <c r="K90" s="660"/>
      <c r="L90" s="660"/>
      <c r="M90" s="660"/>
      <c r="N90" s="660"/>
      <c r="O90" s="661"/>
    </row>
    <row r="91" spans="2:37" ht="19.5" thickBot="1" x14ac:dyDescent="0.35">
      <c r="B91" s="662" t="s">
        <v>97</v>
      </c>
      <c r="C91" s="663"/>
      <c r="D91" s="663"/>
      <c r="E91" s="663"/>
      <c r="F91" s="663"/>
      <c r="G91" s="663"/>
      <c r="H91" s="663"/>
      <c r="I91" s="662">
        <v>0.3</v>
      </c>
      <c r="J91" s="663"/>
      <c r="K91" s="663"/>
      <c r="L91" s="663"/>
      <c r="M91" s="663"/>
      <c r="N91" s="663"/>
      <c r="O91" s="664"/>
    </row>
    <row r="92" spans="2:37" s="75" customFormat="1" x14ac:dyDescent="0.3">
      <c r="B92" s="76" t="s">
        <v>152</v>
      </c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</row>
    <row r="93" spans="2:37" x14ac:dyDescent="0.3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2:37" x14ac:dyDescent="0.3">
      <c r="B94" s="665" t="s">
        <v>103</v>
      </c>
      <c r="C94" s="665"/>
      <c r="D94" s="665"/>
      <c r="E94" s="665"/>
      <c r="F94" s="665"/>
      <c r="G94" s="665"/>
      <c r="H94" s="665"/>
      <c r="I94" s="3"/>
      <c r="J94" s="3"/>
      <c r="K94" s="3"/>
      <c r="L94" s="3"/>
      <c r="M94" s="3"/>
      <c r="N94" s="3"/>
      <c r="O94" s="3"/>
    </row>
    <row r="95" spans="2:37" s="48" customFormat="1" ht="18.75" customHeight="1" x14ac:dyDescent="0.3">
      <c r="B95" s="666" t="s">
        <v>104</v>
      </c>
      <c r="C95" s="666"/>
      <c r="D95" s="666"/>
      <c r="E95" s="666"/>
      <c r="F95" s="666"/>
      <c r="G95" s="666"/>
      <c r="H95" s="666"/>
      <c r="I95" s="666"/>
      <c r="J95" s="666"/>
      <c r="K95" s="666"/>
      <c r="L95" s="666"/>
      <c r="M95" s="666"/>
      <c r="N95" s="666"/>
      <c r="O95" s="666"/>
      <c r="P95" s="667" t="s">
        <v>105</v>
      </c>
      <c r="Q95" s="667"/>
      <c r="R95" s="667"/>
      <c r="S95" s="667"/>
      <c r="T95" s="667"/>
      <c r="U95" s="667"/>
      <c r="V95" s="667"/>
      <c r="W95" s="667"/>
      <c r="X95" s="667"/>
      <c r="Y95" s="667"/>
      <c r="Z95" s="667"/>
      <c r="AA95" s="667"/>
      <c r="AB95" s="667"/>
      <c r="AC95" s="667"/>
      <c r="AD95" s="667"/>
      <c r="AE95" s="667"/>
      <c r="AF95" s="667"/>
      <c r="AG95" s="667"/>
      <c r="AH95" s="667"/>
      <c r="AI95" s="667"/>
      <c r="AJ95" s="667"/>
      <c r="AK95" s="667"/>
    </row>
    <row r="96" spans="2:37" s="48" customFormat="1" ht="28.5" customHeight="1" x14ac:dyDescent="0.3">
      <c r="B96" s="666"/>
      <c r="C96" s="666"/>
      <c r="D96" s="666"/>
      <c r="E96" s="666"/>
      <c r="F96" s="666"/>
      <c r="G96" s="666"/>
      <c r="H96" s="666"/>
      <c r="I96" s="666"/>
      <c r="J96" s="666"/>
      <c r="K96" s="666"/>
      <c r="L96" s="666"/>
      <c r="M96" s="666"/>
      <c r="N96" s="666"/>
      <c r="O96" s="666"/>
      <c r="P96" s="667"/>
      <c r="Q96" s="667"/>
      <c r="R96" s="667"/>
      <c r="S96" s="667"/>
      <c r="T96" s="667"/>
      <c r="U96" s="667"/>
      <c r="V96" s="667"/>
      <c r="W96" s="667"/>
      <c r="X96" s="667"/>
      <c r="Y96" s="667"/>
      <c r="Z96" s="667"/>
      <c r="AA96" s="667"/>
      <c r="AB96" s="667"/>
      <c r="AC96" s="667"/>
      <c r="AD96" s="667"/>
      <c r="AE96" s="667"/>
      <c r="AF96" s="667"/>
      <c r="AG96" s="667"/>
      <c r="AH96" s="667"/>
      <c r="AI96" s="667"/>
      <c r="AJ96" s="667"/>
      <c r="AK96" s="667"/>
    </row>
    <row r="97" spans="2:42" s="48" customFormat="1" ht="33.75" customHeight="1" x14ac:dyDescent="0.3">
      <c r="B97" s="666"/>
      <c r="C97" s="666"/>
      <c r="D97" s="666"/>
      <c r="E97" s="666"/>
      <c r="F97" s="666"/>
      <c r="G97" s="666"/>
      <c r="H97" s="666"/>
      <c r="I97" s="666"/>
      <c r="J97" s="666"/>
      <c r="K97" s="666"/>
      <c r="L97" s="666"/>
      <c r="M97" s="666"/>
      <c r="N97" s="666"/>
      <c r="O97" s="666"/>
      <c r="P97" s="668" t="s">
        <v>106</v>
      </c>
      <c r="Q97" s="669"/>
      <c r="R97" s="669"/>
      <c r="S97" s="669"/>
      <c r="T97" s="669"/>
      <c r="U97" s="669"/>
      <c r="V97" s="669"/>
      <c r="W97" s="669"/>
      <c r="X97" s="670"/>
      <c r="Y97" s="671" t="s">
        <v>107</v>
      </c>
      <c r="Z97" s="671"/>
      <c r="AA97" s="671"/>
      <c r="AB97" s="671"/>
      <c r="AC97" s="671"/>
      <c r="AD97" s="671"/>
      <c r="AE97" s="671"/>
      <c r="AF97" s="671"/>
      <c r="AG97" s="671"/>
      <c r="AH97" s="671"/>
      <c r="AI97" s="671"/>
      <c r="AJ97" s="671"/>
      <c r="AK97" s="671"/>
    </row>
    <row r="98" spans="2:42" x14ac:dyDescent="0.3">
      <c r="B98" s="654" t="s">
        <v>108</v>
      </c>
      <c r="C98" s="654"/>
      <c r="D98" s="654"/>
      <c r="E98" s="654"/>
      <c r="F98" s="654"/>
      <c r="G98" s="654"/>
      <c r="H98" s="654"/>
      <c r="I98" s="654"/>
      <c r="J98" s="654"/>
      <c r="K98" s="654"/>
      <c r="L98" s="654"/>
      <c r="M98" s="654"/>
      <c r="N98" s="654"/>
      <c r="O98" s="654"/>
      <c r="P98" s="655">
        <v>0.25</v>
      </c>
      <c r="Q98" s="655"/>
      <c r="R98" s="655"/>
      <c r="S98" s="655"/>
      <c r="T98" s="655"/>
      <c r="U98" s="655"/>
      <c r="V98" s="655"/>
      <c r="W98" s="655"/>
      <c r="X98" s="655"/>
      <c r="Y98" s="655">
        <v>0.12</v>
      </c>
      <c r="Z98" s="655"/>
      <c r="AA98" s="655"/>
      <c r="AB98" s="655"/>
      <c r="AC98" s="655"/>
      <c r="AD98" s="655"/>
      <c r="AE98" s="655"/>
      <c r="AF98" s="655"/>
      <c r="AG98" s="655"/>
      <c r="AH98" s="655"/>
      <c r="AI98" s="655"/>
      <c r="AJ98" s="655"/>
      <c r="AK98" s="655"/>
    </row>
    <row r="99" spans="2:42" x14ac:dyDescent="0.3">
      <c r="B99" s="654" t="s">
        <v>109</v>
      </c>
      <c r="C99" s="654"/>
      <c r="D99" s="654"/>
      <c r="E99" s="654"/>
      <c r="F99" s="654"/>
      <c r="G99" s="654"/>
      <c r="H99" s="654"/>
      <c r="I99" s="654"/>
      <c r="J99" s="654"/>
      <c r="K99" s="654"/>
      <c r="L99" s="654"/>
      <c r="M99" s="654"/>
      <c r="N99" s="654"/>
      <c r="O99" s="654"/>
      <c r="P99" s="655">
        <v>0.2</v>
      </c>
      <c r="Q99" s="655"/>
      <c r="R99" s="655"/>
      <c r="S99" s="655"/>
      <c r="T99" s="655"/>
      <c r="U99" s="655"/>
      <c r="V99" s="655"/>
      <c r="W99" s="655"/>
      <c r="X99" s="655"/>
      <c r="Y99" s="655">
        <v>0.1</v>
      </c>
      <c r="Z99" s="655"/>
      <c r="AA99" s="655"/>
      <c r="AB99" s="655"/>
      <c r="AC99" s="655"/>
      <c r="AD99" s="655"/>
      <c r="AE99" s="655"/>
      <c r="AF99" s="655"/>
      <c r="AG99" s="655"/>
      <c r="AH99" s="655"/>
      <c r="AI99" s="655"/>
      <c r="AJ99" s="655"/>
      <c r="AK99" s="655"/>
    </row>
    <row r="100" spans="2:42" x14ac:dyDescent="0.3">
      <c r="B100" s="654" t="s">
        <v>110</v>
      </c>
      <c r="C100" s="654"/>
      <c r="D100" s="654"/>
      <c r="E100" s="654"/>
      <c r="F100" s="654"/>
      <c r="G100" s="654"/>
      <c r="H100" s="654"/>
      <c r="I100" s="654"/>
      <c r="J100" s="654"/>
      <c r="K100" s="654"/>
      <c r="L100" s="654"/>
      <c r="M100" s="654"/>
      <c r="N100" s="654"/>
      <c r="O100" s="654"/>
      <c r="P100" s="655">
        <v>0.15</v>
      </c>
      <c r="Q100" s="655"/>
      <c r="R100" s="655"/>
      <c r="S100" s="655"/>
      <c r="T100" s="655"/>
      <c r="U100" s="655"/>
      <c r="V100" s="655"/>
      <c r="W100" s="655"/>
      <c r="X100" s="655"/>
      <c r="Y100" s="655">
        <v>7.0000000000000007E-2</v>
      </c>
      <c r="Z100" s="655"/>
      <c r="AA100" s="655"/>
      <c r="AB100" s="655"/>
      <c r="AC100" s="655"/>
      <c r="AD100" s="655"/>
      <c r="AE100" s="655"/>
      <c r="AF100" s="655"/>
      <c r="AG100" s="655"/>
      <c r="AH100" s="655"/>
      <c r="AI100" s="655"/>
      <c r="AJ100" s="655"/>
      <c r="AK100" s="655"/>
    </row>
    <row r="101" spans="2:42" x14ac:dyDescent="0.3">
      <c r="B101" s="654" t="s">
        <v>111</v>
      </c>
      <c r="C101" s="654"/>
      <c r="D101" s="654"/>
      <c r="E101" s="654"/>
      <c r="F101" s="654"/>
      <c r="G101" s="654"/>
      <c r="H101" s="654"/>
      <c r="I101" s="654"/>
      <c r="J101" s="654"/>
      <c r="K101" s="654"/>
      <c r="L101" s="654"/>
      <c r="M101" s="654"/>
      <c r="N101" s="654"/>
      <c r="O101" s="654"/>
      <c r="P101" s="655">
        <v>0.1</v>
      </c>
      <c r="Q101" s="655"/>
      <c r="R101" s="655"/>
      <c r="S101" s="655"/>
      <c r="T101" s="655"/>
      <c r="U101" s="655"/>
      <c r="V101" s="655"/>
      <c r="W101" s="655"/>
      <c r="X101" s="655"/>
      <c r="Y101" s="655">
        <v>0.05</v>
      </c>
      <c r="Z101" s="655"/>
      <c r="AA101" s="655"/>
      <c r="AB101" s="655"/>
      <c r="AC101" s="655"/>
      <c r="AD101" s="655"/>
      <c r="AE101" s="655"/>
      <c r="AF101" s="655"/>
      <c r="AG101" s="655"/>
      <c r="AH101" s="655"/>
      <c r="AI101" s="655"/>
      <c r="AJ101" s="655"/>
      <c r="AK101" s="655"/>
    </row>
    <row r="102" spans="2:42" x14ac:dyDescent="0.3">
      <c r="B102" s="654" t="s">
        <v>112</v>
      </c>
      <c r="C102" s="654"/>
      <c r="D102" s="654"/>
      <c r="E102" s="654"/>
      <c r="F102" s="654"/>
      <c r="G102" s="654"/>
      <c r="H102" s="654"/>
      <c r="I102" s="654"/>
      <c r="J102" s="654"/>
      <c r="K102" s="654"/>
      <c r="L102" s="654"/>
      <c r="M102" s="654"/>
      <c r="N102" s="654"/>
      <c r="O102" s="654"/>
      <c r="P102" s="655">
        <v>0.05</v>
      </c>
      <c r="Q102" s="655"/>
      <c r="R102" s="655"/>
      <c r="S102" s="655"/>
      <c r="T102" s="655"/>
      <c r="U102" s="655"/>
      <c r="V102" s="655"/>
      <c r="W102" s="655"/>
      <c r="X102" s="655"/>
      <c r="Y102" s="655">
        <v>0.03</v>
      </c>
      <c r="Z102" s="655"/>
      <c r="AA102" s="655"/>
      <c r="AB102" s="655"/>
      <c r="AC102" s="655"/>
      <c r="AD102" s="655"/>
      <c r="AE102" s="655"/>
      <c r="AF102" s="655"/>
      <c r="AG102" s="655"/>
      <c r="AH102" s="655"/>
      <c r="AI102" s="655"/>
      <c r="AJ102" s="655"/>
      <c r="AK102" s="655"/>
    </row>
    <row r="104" spans="2:42" ht="19.5" thickBot="1" x14ac:dyDescent="0.35">
      <c r="B104" s="539" t="s">
        <v>113</v>
      </c>
      <c r="C104" s="539"/>
      <c r="D104" s="539"/>
      <c r="E104" s="539"/>
      <c r="F104" s="539"/>
      <c r="G104" s="539"/>
      <c r="H104" s="539"/>
      <c r="AD104" s="539" t="s">
        <v>114</v>
      </c>
      <c r="AE104" s="539"/>
      <c r="AF104" s="539"/>
      <c r="AG104" s="539"/>
      <c r="AH104" s="539"/>
      <c r="AI104" s="539"/>
      <c r="AJ104" s="539"/>
    </row>
    <row r="105" spans="2:42" s="49" customFormat="1" ht="24" customHeight="1" x14ac:dyDescent="0.3">
      <c r="B105" s="656" t="s">
        <v>115</v>
      </c>
      <c r="C105" s="657"/>
      <c r="D105" s="657"/>
      <c r="E105" s="657"/>
      <c r="F105" s="657"/>
      <c r="G105" s="657"/>
      <c r="H105" s="657"/>
      <c r="I105" s="657"/>
      <c r="J105" s="657"/>
      <c r="K105" s="657"/>
      <c r="L105" s="657"/>
      <c r="M105" s="657"/>
      <c r="N105" s="657"/>
      <c r="O105" s="657"/>
      <c r="P105" s="657"/>
      <c r="Q105" s="657"/>
      <c r="R105" s="657"/>
      <c r="S105" s="657"/>
      <c r="T105" s="657"/>
      <c r="U105" s="657"/>
      <c r="V105" s="657"/>
      <c r="W105" s="658"/>
      <c r="AD105" s="208" t="s">
        <v>37</v>
      </c>
      <c r="AE105" s="209"/>
      <c r="AF105" s="209"/>
      <c r="AG105" s="209"/>
      <c r="AH105" s="209"/>
      <c r="AI105" s="209"/>
      <c r="AJ105" s="209"/>
      <c r="AK105" s="209"/>
      <c r="AL105" s="209"/>
      <c r="AM105" s="209"/>
      <c r="AN105" s="209"/>
      <c r="AO105" s="209"/>
      <c r="AP105" s="210"/>
    </row>
    <row r="106" spans="2:42" ht="24.75" customHeight="1" x14ac:dyDescent="0.3">
      <c r="B106" s="642" t="s">
        <v>116</v>
      </c>
      <c r="C106" s="643"/>
      <c r="D106" s="643"/>
      <c r="E106" s="643"/>
      <c r="F106" s="643"/>
      <c r="G106" s="643"/>
      <c r="H106" s="643"/>
      <c r="I106" s="643"/>
      <c r="J106" s="643"/>
      <c r="K106" s="643"/>
      <c r="L106" s="643"/>
      <c r="M106" s="643"/>
      <c r="N106" s="643"/>
      <c r="O106" s="643"/>
      <c r="P106" s="643"/>
      <c r="Q106" s="643"/>
      <c r="R106" s="643"/>
      <c r="S106" s="643"/>
      <c r="T106" s="643"/>
      <c r="U106" s="643"/>
      <c r="V106" s="643"/>
      <c r="W106" s="644"/>
      <c r="AD106" s="648" t="s">
        <v>117</v>
      </c>
      <c r="AE106" s="649"/>
      <c r="AF106" s="649"/>
      <c r="AG106" s="649"/>
      <c r="AH106" s="649"/>
      <c r="AI106" s="649"/>
      <c r="AJ106" s="649" t="s">
        <v>118</v>
      </c>
      <c r="AK106" s="649"/>
      <c r="AL106" s="649"/>
      <c r="AM106" s="649"/>
      <c r="AN106" s="649"/>
      <c r="AO106" s="649"/>
      <c r="AP106" s="650"/>
    </row>
    <row r="107" spans="2:42" ht="19.5" thickBot="1" x14ac:dyDescent="0.35">
      <c r="B107" s="645"/>
      <c r="C107" s="646"/>
      <c r="D107" s="646"/>
      <c r="E107" s="646"/>
      <c r="F107" s="646"/>
      <c r="G107" s="646"/>
      <c r="H107" s="646"/>
      <c r="I107" s="646"/>
      <c r="J107" s="646"/>
      <c r="K107" s="646"/>
      <c r="L107" s="646"/>
      <c r="M107" s="646"/>
      <c r="N107" s="646"/>
      <c r="O107" s="646"/>
      <c r="P107" s="646"/>
      <c r="Q107" s="646"/>
      <c r="R107" s="646"/>
      <c r="S107" s="646"/>
      <c r="T107" s="646"/>
      <c r="U107" s="646"/>
      <c r="V107" s="646"/>
      <c r="W107" s="647"/>
      <c r="AD107" s="651" t="s">
        <v>119</v>
      </c>
      <c r="AE107" s="652"/>
      <c r="AF107" s="652"/>
      <c r="AG107" s="652"/>
      <c r="AH107" s="652"/>
      <c r="AI107" s="652"/>
      <c r="AJ107" s="652" t="s">
        <v>120</v>
      </c>
      <c r="AK107" s="652"/>
      <c r="AL107" s="652"/>
      <c r="AM107" s="652"/>
      <c r="AN107" s="652"/>
      <c r="AO107" s="652"/>
      <c r="AP107" s="653"/>
    </row>
    <row r="109" spans="2:42" ht="24.75" customHeight="1" x14ac:dyDescent="0.3"/>
  </sheetData>
  <sheetProtection formatCells="0" formatColumns="0" formatRows="0" selectLockedCells="1"/>
  <mergeCells count="292">
    <mergeCell ref="B14:H14"/>
    <mergeCell ref="B15:BS15"/>
    <mergeCell ref="BT15:CU15"/>
    <mergeCell ref="CV15:DV16"/>
    <mergeCell ref="DW15:EA19"/>
    <mergeCell ref="B16:Q16"/>
    <mergeCell ref="R16:AW16"/>
    <mergeCell ref="BJ16:BO18"/>
    <mergeCell ref="BP16:BS19"/>
    <mergeCell ref="BT16:CH16"/>
    <mergeCell ref="CI16:CU16"/>
    <mergeCell ref="B17:D19"/>
    <mergeCell ref="E17:H19"/>
    <mergeCell ref="I17:M19"/>
    <mergeCell ref="N17:Q19"/>
    <mergeCell ref="R17:U19"/>
    <mergeCell ref="V17:Y19"/>
    <mergeCell ref="Z17:AC19"/>
    <mergeCell ref="AD17:AG19"/>
    <mergeCell ref="AH17:AK19"/>
    <mergeCell ref="AL17:AO19"/>
    <mergeCell ref="AP17:AS19"/>
    <mergeCell ref="AT17:AW19"/>
    <mergeCell ref="AX17:BA19"/>
    <mergeCell ref="BB17:BE19"/>
    <mergeCell ref="BF17:BI19"/>
    <mergeCell ref="BT17:BW19"/>
    <mergeCell ref="BZ17:CD19"/>
    <mergeCell ref="CE17:CH19"/>
    <mergeCell ref="CI17:CL19"/>
    <mergeCell ref="CM17:CQ19"/>
    <mergeCell ref="CR17:CU19"/>
    <mergeCell ref="CV17:DG18"/>
    <mergeCell ref="DH17:DP18"/>
    <mergeCell ref="DQ17:DV18"/>
    <mergeCell ref="BJ19:BL19"/>
    <mergeCell ref="BM19:BO19"/>
    <mergeCell ref="CV19:CY19"/>
    <mergeCell ref="DA19:DG19"/>
    <mergeCell ref="DH19:DJ19"/>
    <mergeCell ref="DL19:DM19"/>
    <mergeCell ref="DN19:DP19"/>
    <mergeCell ref="DQ19:DR19"/>
    <mergeCell ref="DS19:DV19"/>
    <mergeCell ref="BT20:BW20"/>
    <mergeCell ref="BZ20:CD20"/>
    <mergeCell ref="B20:D20"/>
    <mergeCell ref="E20:H20"/>
    <mergeCell ref="I20:M20"/>
    <mergeCell ref="N20:Q20"/>
    <mergeCell ref="R20:U20"/>
    <mergeCell ref="V20:AC20"/>
    <mergeCell ref="AD20:AG20"/>
    <mergeCell ref="AH20:AK20"/>
    <mergeCell ref="AL20:AO20"/>
    <mergeCell ref="DW20:EA20"/>
    <mergeCell ref="B21:D21"/>
    <mergeCell ref="E21:H21"/>
    <mergeCell ref="I21:M21"/>
    <mergeCell ref="N21:Q21"/>
    <mergeCell ref="R21:U21"/>
    <mergeCell ref="V21:Y21"/>
    <mergeCell ref="Z21:AC21"/>
    <mergeCell ref="AD21:AG21"/>
    <mergeCell ref="AH21:AK21"/>
    <mergeCell ref="AL21:AO21"/>
    <mergeCell ref="AP21:AS21"/>
    <mergeCell ref="AT21:AW21"/>
    <mergeCell ref="AX21:BA21"/>
    <mergeCell ref="BB21:BE21"/>
    <mergeCell ref="BF21:BI21"/>
    <mergeCell ref="BJ21:BL21"/>
    <mergeCell ref="AP20:AS20"/>
    <mergeCell ref="AT20:AW20"/>
    <mergeCell ref="AX20:BA20"/>
    <mergeCell ref="BB20:BE20"/>
    <mergeCell ref="BF20:BI20"/>
    <mergeCell ref="BJ20:BO20"/>
    <mergeCell ref="BP20:BS20"/>
    <mergeCell ref="CR21:CU21"/>
    <mergeCell ref="CV21:CY21"/>
    <mergeCell ref="CE20:CH20"/>
    <mergeCell ref="CI20:CL20"/>
    <mergeCell ref="CM20:CQ20"/>
    <mergeCell ref="CR20:CU20"/>
    <mergeCell ref="CV20:DG20"/>
    <mergeCell ref="DH20:DP20"/>
    <mergeCell ref="DQ20:DV20"/>
    <mergeCell ref="DC21:DG21"/>
    <mergeCell ref="DH21:DJ21"/>
    <mergeCell ref="DN21:DP21"/>
    <mergeCell ref="DQ21:DR21"/>
    <mergeCell ref="DS21:DV21"/>
    <mergeCell ref="DW21:EA21"/>
    <mergeCell ref="I22:M22"/>
    <mergeCell ref="R22:U22"/>
    <mergeCell ref="V22:Y22"/>
    <mergeCell ref="Z22:AC22"/>
    <mergeCell ref="AD22:AG22"/>
    <mergeCell ref="AH22:AK22"/>
    <mergeCell ref="AL22:AO22"/>
    <mergeCell ref="AP22:AS22"/>
    <mergeCell ref="CI22:CL22"/>
    <mergeCell ref="CV22:DG22"/>
    <mergeCell ref="DH22:DP22"/>
    <mergeCell ref="BM21:BO21"/>
    <mergeCell ref="BP21:BS21"/>
    <mergeCell ref="BT21:BW21"/>
    <mergeCell ref="BZ21:CD21"/>
    <mergeCell ref="CE21:CH21"/>
    <mergeCell ref="CI21:CL21"/>
    <mergeCell ref="CM21:CQ21"/>
    <mergeCell ref="B28:H28"/>
    <mergeCell ref="V28:AF28"/>
    <mergeCell ref="B29:R30"/>
    <mergeCell ref="V29:BL30"/>
    <mergeCell ref="B31:R31"/>
    <mergeCell ref="V31:AN31"/>
    <mergeCell ref="AO31:AP31"/>
    <mergeCell ref="AQ31:AR31"/>
    <mergeCell ref="AS31:AT31"/>
    <mergeCell ref="AU31:AV31"/>
    <mergeCell ref="AW31:AX31"/>
    <mergeCell ref="AY31:AZ31"/>
    <mergeCell ref="BA31:BB31"/>
    <mergeCell ref="BC31:BD31"/>
    <mergeCell ref="BE31:BF31"/>
    <mergeCell ref="BG31:BH31"/>
    <mergeCell ref="BI31:BJ31"/>
    <mergeCell ref="BK31:BL31"/>
    <mergeCell ref="BM31:BN31"/>
    <mergeCell ref="BO31:BP31"/>
    <mergeCell ref="B32:C32"/>
    <mergeCell ref="D32:E32"/>
    <mergeCell ref="F32:I32"/>
    <mergeCell ref="J32:L32"/>
    <mergeCell ref="M32:O32"/>
    <mergeCell ref="P32:R32"/>
    <mergeCell ref="V32:AN32"/>
    <mergeCell ref="AO32:AP32"/>
    <mergeCell ref="AQ32:AR32"/>
    <mergeCell ref="AS32:AT32"/>
    <mergeCell ref="AU32:AV32"/>
    <mergeCell ref="AW32:AX32"/>
    <mergeCell ref="AY32:AZ32"/>
    <mergeCell ref="BG32:BH32"/>
    <mergeCell ref="BI32:BJ32"/>
    <mergeCell ref="BK32:BL32"/>
    <mergeCell ref="B33:C33"/>
    <mergeCell ref="D33:E33"/>
    <mergeCell ref="F33:I33"/>
    <mergeCell ref="J33:L33"/>
    <mergeCell ref="M33:O33"/>
    <mergeCell ref="P33:R33"/>
    <mergeCell ref="V33:BL33"/>
    <mergeCell ref="B35:H35"/>
    <mergeCell ref="B36:AO36"/>
    <mergeCell ref="B37:AO37"/>
    <mergeCell ref="B38:AI38"/>
    <mergeCell ref="AJ38:AO38"/>
    <mergeCell ref="B39:AI39"/>
    <mergeCell ref="AJ39:AO39"/>
    <mergeCell ref="B40:AI40"/>
    <mergeCell ref="AJ40:AO40"/>
    <mergeCell ref="B41:AI41"/>
    <mergeCell ref="AJ41:AO41"/>
    <mergeCell ref="B42:AI42"/>
    <mergeCell ref="AJ42:AO42"/>
    <mergeCell ref="B43:AO43"/>
    <mergeCell ref="B44:AI44"/>
    <mergeCell ref="AJ44:AO44"/>
    <mergeCell ref="B45:AI45"/>
    <mergeCell ref="AJ45:AO45"/>
    <mergeCell ref="B46:AI46"/>
    <mergeCell ref="AJ46:AO46"/>
    <mergeCell ref="B47:AI47"/>
    <mergeCell ref="AJ47:AO47"/>
    <mergeCell ref="B48:AI48"/>
    <mergeCell ref="AJ48:AO48"/>
    <mergeCell ref="B49:AO49"/>
    <mergeCell ref="B50:AI50"/>
    <mergeCell ref="AJ50:AO50"/>
    <mergeCell ref="B51:AI51"/>
    <mergeCell ref="AJ51:AO51"/>
    <mergeCell ref="B52:AI52"/>
    <mergeCell ref="AJ52:AO52"/>
    <mergeCell ref="B53:AI53"/>
    <mergeCell ref="AJ53:AO53"/>
    <mergeCell ref="B55:H55"/>
    <mergeCell ref="T55:Z55"/>
    <mergeCell ref="B56:AK56"/>
    <mergeCell ref="B57:S57"/>
    <mergeCell ref="T57:AK57"/>
    <mergeCell ref="B62:P62"/>
    <mergeCell ref="Q62:S62"/>
    <mergeCell ref="T62:AH62"/>
    <mergeCell ref="AI62:AK62"/>
    <mergeCell ref="B63:P63"/>
    <mergeCell ref="Q63:S63"/>
    <mergeCell ref="T63:AH63"/>
    <mergeCell ref="B58:P58"/>
    <mergeCell ref="Q58:S58"/>
    <mergeCell ref="T58:AH58"/>
    <mergeCell ref="AI58:AK58"/>
    <mergeCell ref="B59:P59"/>
    <mergeCell ref="Q59:S59"/>
    <mergeCell ref="T59:AH59"/>
    <mergeCell ref="AI59:AK59"/>
    <mergeCell ref="AI63:AK63"/>
    <mergeCell ref="B60:P60"/>
    <mergeCell ref="Q60:S60"/>
    <mergeCell ref="T60:AH60"/>
    <mergeCell ref="AI60:AK60"/>
    <mergeCell ref="B61:P61"/>
    <mergeCell ref="Q61:S61"/>
    <mergeCell ref="T61:AH61"/>
    <mergeCell ref="AI61:AK61"/>
    <mergeCell ref="B66:H66"/>
    <mergeCell ref="B67:P67"/>
    <mergeCell ref="V67:AJ67"/>
    <mergeCell ref="B68:I68"/>
    <mergeCell ref="J68:P68"/>
    <mergeCell ref="V68:X68"/>
    <mergeCell ref="Y68:AA68"/>
    <mergeCell ref="AH69:AJ69"/>
    <mergeCell ref="AB68:AD68"/>
    <mergeCell ref="AE68:AG68"/>
    <mergeCell ref="AH68:AJ68"/>
    <mergeCell ref="V70:BK70"/>
    <mergeCell ref="B72:H72"/>
    <mergeCell ref="B73:H75"/>
    <mergeCell ref="I73:O75"/>
    <mergeCell ref="B76:H76"/>
    <mergeCell ref="I76:O76"/>
    <mergeCell ref="B69:I69"/>
    <mergeCell ref="J69:P69"/>
    <mergeCell ref="V69:X69"/>
    <mergeCell ref="Y69:AA69"/>
    <mergeCell ref="AB69:AD69"/>
    <mergeCell ref="AE69:AG69"/>
    <mergeCell ref="B77:H77"/>
    <mergeCell ref="I77:O77"/>
    <mergeCell ref="B78:H78"/>
    <mergeCell ref="I78:O78"/>
    <mergeCell ref="B79:H79"/>
    <mergeCell ref="I79:O79"/>
    <mergeCell ref="B80:H80"/>
    <mergeCell ref="I80:O80"/>
    <mergeCell ref="B81:H81"/>
    <mergeCell ref="I81:O81"/>
    <mergeCell ref="B82:H82"/>
    <mergeCell ref="I82:O82"/>
    <mergeCell ref="B84:H84"/>
    <mergeCell ref="B85:H87"/>
    <mergeCell ref="I85:O87"/>
    <mergeCell ref="B88:H88"/>
    <mergeCell ref="I88:O88"/>
    <mergeCell ref="B89:H89"/>
    <mergeCell ref="I89:O89"/>
    <mergeCell ref="B90:H90"/>
    <mergeCell ref="I90:O90"/>
    <mergeCell ref="B91:H91"/>
    <mergeCell ref="I91:O91"/>
    <mergeCell ref="B94:H94"/>
    <mergeCell ref="B95:O97"/>
    <mergeCell ref="P95:AK96"/>
    <mergeCell ref="P97:X97"/>
    <mergeCell ref="Y97:AK97"/>
    <mergeCell ref="B98:O98"/>
    <mergeCell ref="P98:X98"/>
    <mergeCell ref="Y98:AK98"/>
    <mergeCell ref="B99:O99"/>
    <mergeCell ref="P99:X99"/>
    <mergeCell ref="Y99:AK99"/>
    <mergeCell ref="B100:O100"/>
    <mergeCell ref="P100:X100"/>
    <mergeCell ref="Y100:AK100"/>
    <mergeCell ref="B106:W107"/>
    <mergeCell ref="AD106:AI106"/>
    <mergeCell ref="AJ106:AP106"/>
    <mergeCell ref="AD107:AI107"/>
    <mergeCell ref="AJ107:AP107"/>
    <mergeCell ref="B101:O101"/>
    <mergeCell ref="P101:X101"/>
    <mergeCell ref="Y101:AK101"/>
    <mergeCell ref="B102:O102"/>
    <mergeCell ref="P102:X102"/>
    <mergeCell ref="Y102:AK102"/>
    <mergeCell ref="B104:H104"/>
    <mergeCell ref="AD104:AJ104"/>
    <mergeCell ref="B105:W105"/>
    <mergeCell ref="AD105:AP105"/>
  </mergeCells>
  <pageMargins left="0.7" right="0.7" top="0.75" bottom="0.75" header="0.3" footer="0.3"/>
  <pageSetup paperSize="9"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1"/>
  <sheetViews>
    <sheetView workbookViewId="0">
      <selection activeCell="C25" sqref="C25"/>
    </sheetView>
  </sheetViews>
  <sheetFormatPr defaultRowHeight="18.75" x14ac:dyDescent="0.3"/>
  <cols>
    <col min="1" max="1" width="9.140625" style="57"/>
    <col min="2" max="2" width="59.42578125" style="57" customWidth="1"/>
    <col min="3" max="3" width="16.42578125" style="57" customWidth="1"/>
    <col min="4" max="4" width="9.140625" style="57"/>
    <col min="5" max="5" width="56.7109375" style="57" customWidth="1"/>
    <col min="6" max="6" width="21.85546875" style="57" customWidth="1"/>
    <col min="7" max="16384" width="9.140625" style="57"/>
  </cols>
  <sheetData>
    <row r="1" spans="2:6" x14ac:dyDescent="0.3">
      <c r="B1" s="58"/>
      <c r="C1" s="58"/>
      <c r="D1" s="58"/>
      <c r="E1" s="58"/>
    </row>
    <row r="2" spans="2:6" ht="19.5" thickBot="1" x14ac:dyDescent="0.35">
      <c r="B2" s="58"/>
      <c r="C2" s="58"/>
      <c r="D2" s="58"/>
      <c r="E2" s="58"/>
    </row>
    <row r="3" spans="2:6" ht="20.25" customHeight="1" thickBot="1" x14ac:dyDescent="0.35">
      <c r="B3" s="746" t="s">
        <v>139</v>
      </c>
      <c r="C3" s="747"/>
      <c r="E3" s="748" t="s">
        <v>143</v>
      </c>
      <c r="F3" s="749"/>
    </row>
    <row r="4" spans="2:6" s="59" customFormat="1" ht="48" customHeight="1" x14ac:dyDescent="0.2">
      <c r="B4" s="60" t="s">
        <v>148</v>
      </c>
      <c r="C4" s="61" t="s">
        <v>142</v>
      </c>
      <c r="E4" s="60" t="s">
        <v>148</v>
      </c>
      <c r="F4" s="61" t="s">
        <v>142</v>
      </c>
    </row>
    <row r="5" spans="2:6" x14ac:dyDescent="0.3">
      <c r="B5" s="62" t="s">
        <v>22</v>
      </c>
      <c r="C5" s="63">
        <v>1</v>
      </c>
      <c r="E5" s="64" t="s">
        <v>22</v>
      </c>
      <c r="F5" s="65">
        <v>1</v>
      </c>
    </row>
    <row r="6" spans="2:6" x14ac:dyDescent="0.3">
      <c r="B6" s="64" t="s">
        <v>140</v>
      </c>
      <c r="C6" s="65">
        <v>3</v>
      </c>
      <c r="E6" s="64" t="s">
        <v>140</v>
      </c>
      <c r="F6" s="65">
        <v>3</v>
      </c>
    </row>
    <row r="7" spans="2:6" x14ac:dyDescent="0.3">
      <c r="B7" s="64" t="s">
        <v>141</v>
      </c>
      <c r="C7" s="65">
        <v>6</v>
      </c>
      <c r="E7" s="64" t="s">
        <v>25</v>
      </c>
      <c r="F7" s="65">
        <v>5</v>
      </c>
    </row>
    <row r="8" spans="2:6" x14ac:dyDescent="0.3">
      <c r="B8" s="64" t="s">
        <v>26</v>
      </c>
      <c r="C8" s="65">
        <v>7</v>
      </c>
      <c r="E8" s="64" t="s">
        <v>141</v>
      </c>
      <c r="F8" s="65">
        <v>6</v>
      </c>
    </row>
    <row r="9" spans="2:6" x14ac:dyDescent="0.3">
      <c r="B9" s="64" t="s">
        <v>27</v>
      </c>
      <c r="C9" s="65">
        <v>8</v>
      </c>
      <c r="E9" s="64" t="s">
        <v>26</v>
      </c>
      <c r="F9" s="65">
        <v>7</v>
      </c>
    </row>
    <row r="10" spans="2:6" x14ac:dyDescent="0.3">
      <c r="B10" s="64" t="s">
        <v>28</v>
      </c>
      <c r="C10" s="65">
        <v>9</v>
      </c>
      <c r="E10" s="64" t="s">
        <v>27</v>
      </c>
      <c r="F10" s="65">
        <v>8</v>
      </c>
    </row>
    <row r="11" spans="2:6" x14ac:dyDescent="0.3">
      <c r="B11" s="64" t="s">
        <v>29</v>
      </c>
      <c r="C11" s="65">
        <v>10</v>
      </c>
      <c r="E11" s="64" t="s">
        <v>40</v>
      </c>
      <c r="F11" s="65">
        <v>13</v>
      </c>
    </row>
    <row r="12" spans="2:6" x14ac:dyDescent="0.3">
      <c r="B12" s="64" t="s">
        <v>40</v>
      </c>
      <c r="C12" s="65">
        <v>13</v>
      </c>
      <c r="E12" s="64" t="s">
        <v>31</v>
      </c>
      <c r="F12" s="65">
        <v>15</v>
      </c>
    </row>
    <row r="13" spans="2:6" x14ac:dyDescent="0.3">
      <c r="B13" s="64" t="s">
        <v>31</v>
      </c>
      <c r="C13" s="65">
        <v>15</v>
      </c>
      <c r="E13" s="66" t="s">
        <v>34</v>
      </c>
      <c r="F13" s="67">
        <v>18</v>
      </c>
    </row>
    <row r="14" spans="2:6" ht="19.5" thickBot="1" x14ac:dyDescent="0.35">
      <c r="B14" s="68" t="s">
        <v>37</v>
      </c>
      <c r="C14" s="69">
        <v>22</v>
      </c>
      <c r="E14" s="66" t="s">
        <v>144</v>
      </c>
      <c r="F14" s="67">
        <v>21</v>
      </c>
    </row>
    <row r="15" spans="2:6" x14ac:dyDescent="0.3">
      <c r="E15" s="64" t="s">
        <v>37</v>
      </c>
      <c r="F15" s="65">
        <v>22</v>
      </c>
    </row>
    <row r="16" spans="2:6" ht="20.25" customHeight="1" thickBot="1" x14ac:dyDescent="0.35">
      <c r="E16" s="70" t="s">
        <v>38</v>
      </c>
      <c r="F16" s="71">
        <v>23</v>
      </c>
    </row>
    <row r="17" spans="2:9" ht="19.5" thickBot="1" x14ac:dyDescent="0.35"/>
    <row r="18" spans="2:9" ht="21.75" customHeight="1" thickBot="1" x14ac:dyDescent="0.35">
      <c r="B18" s="746" t="s">
        <v>145</v>
      </c>
      <c r="C18" s="747"/>
      <c r="E18" s="746" t="s">
        <v>146</v>
      </c>
      <c r="F18" s="747"/>
    </row>
    <row r="19" spans="2:9" ht="37.5" customHeight="1" x14ac:dyDescent="0.3">
      <c r="B19" s="60" t="s">
        <v>148</v>
      </c>
      <c r="C19" s="72" t="s">
        <v>142</v>
      </c>
      <c r="E19" s="60" t="s">
        <v>148</v>
      </c>
      <c r="F19" s="72" t="s">
        <v>142</v>
      </c>
    </row>
    <row r="20" spans="2:9" x14ac:dyDescent="0.3">
      <c r="B20" s="62" t="s">
        <v>22</v>
      </c>
      <c r="C20" s="63">
        <v>1</v>
      </c>
      <c r="E20" s="62" t="s">
        <v>22</v>
      </c>
      <c r="F20" s="63">
        <v>1</v>
      </c>
    </row>
    <row r="21" spans="2:9" x14ac:dyDescent="0.3">
      <c r="B21" s="64" t="s">
        <v>140</v>
      </c>
      <c r="C21" s="65">
        <v>3</v>
      </c>
      <c r="E21" s="64" t="s">
        <v>147</v>
      </c>
      <c r="F21" s="65">
        <v>3</v>
      </c>
    </row>
    <row r="22" spans="2:9" x14ac:dyDescent="0.3">
      <c r="B22" s="64" t="s">
        <v>40</v>
      </c>
      <c r="C22" s="65">
        <v>13</v>
      </c>
      <c r="E22" s="64" t="s">
        <v>40</v>
      </c>
      <c r="F22" s="65">
        <v>13</v>
      </c>
    </row>
    <row r="23" spans="2:9" x14ac:dyDescent="0.3">
      <c r="B23" s="64" t="s">
        <v>31</v>
      </c>
      <c r="C23" s="65">
        <v>15</v>
      </c>
      <c r="E23" s="64" t="s">
        <v>31</v>
      </c>
      <c r="F23" s="65">
        <v>15</v>
      </c>
    </row>
    <row r="24" spans="2:9" ht="19.5" thickBot="1" x14ac:dyDescent="0.35">
      <c r="B24" s="70" t="s">
        <v>38</v>
      </c>
      <c r="C24" s="71">
        <v>23</v>
      </c>
      <c r="E24" s="70" t="s">
        <v>38</v>
      </c>
      <c r="F24" s="71">
        <v>23</v>
      </c>
    </row>
    <row r="28" spans="2:9" x14ac:dyDescent="0.3">
      <c r="I28" s="57">
        <f>7965*0.15</f>
        <v>1194.75</v>
      </c>
    </row>
    <row r="30" spans="2:9" ht="21.75" customHeight="1" x14ac:dyDescent="0.3">
      <c r="H30" s="57">
        <f>6372*1.5</f>
        <v>9558</v>
      </c>
      <c r="I30" s="57">
        <f>H30+H31</f>
        <v>11151</v>
      </c>
    </row>
    <row r="31" spans="2:9" x14ac:dyDescent="0.3">
      <c r="H31" s="57">
        <f>6372*0.25</f>
        <v>1593</v>
      </c>
    </row>
  </sheetData>
  <mergeCells count="4">
    <mergeCell ref="B3:C3"/>
    <mergeCell ref="E3:F3"/>
    <mergeCell ref="B18:C18"/>
    <mergeCell ref="E18:F1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23"/>
  <sheetViews>
    <sheetView showGridLines="0" tabSelected="1" zoomScaleNormal="100" zoomScaleSheetLayoutView="100" workbookViewId="0">
      <pane ySplit="10" topLeftCell="A11" activePane="bottomLeft" state="frozen"/>
      <selection pane="bottomLeft" activeCell="E9" sqref="E9"/>
    </sheetView>
  </sheetViews>
  <sheetFormatPr defaultColWidth="2.42578125" defaultRowHeight="18.75" x14ac:dyDescent="0.3"/>
  <cols>
    <col min="1" max="1" width="2.42578125" style="2"/>
    <col min="2" max="2" width="7.140625" style="2" customWidth="1"/>
    <col min="3" max="3" width="5.28515625" style="2" customWidth="1"/>
    <col min="4" max="4" width="2.7109375" style="2" customWidth="1"/>
    <col min="5" max="5" width="12.140625" style="2" customWidth="1"/>
    <col min="6" max="6" width="8" style="2" customWidth="1"/>
    <col min="7" max="7" width="11.5703125" style="2" customWidth="1"/>
    <col min="8" max="8" width="4" style="2" customWidth="1"/>
    <col min="9" max="9" width="7.7109375" style="2" customWidth="1"/>
    <col min="10" max="10" width="4.140625" style="2" customWidth="1"/>
    <col min="11" max="11" width="7.42578125" style="2" customWidth="1"/>
    <col min="12" max="12" width="10.7109375" style="2" customWidth="1"/>
    <col min="13" max="13" width="6.85546875" style="2" customWidth="1"/>
    <col min="14" max="14" width="11.42578125" style="2" customWidth="1"/>
    <col min="15" max="15" width="17.85546875" style="2" customWidth="1"/>
    <col min="16" max="16384" width="2.42578125" style="2"/>
  </cols>
  <sheetData>
    <row r="1" spans="2:119" s="4" customFormat="1" ht="20.25" x14ac:dyDescent="0.3">
      <c r="B1" s="4" t="s">
        <v>265</v>
      </c>
    </row>
    <row r="2" spans="2:119" s="51" customFormat="1" ht="20.25" x14ac:dyDescent="0.3">
      <c r="B2" s="51" t="s">
        <v>472</v>
      </c>
    </row>
    <row r="3" spans="2:119" s="1" customFormat="1" ht="20.25" x14ac:dyDescent="0.3">
      <c r="B3" s="529" t="s">
        <v>11</v>
      </c>
      <c r="C3" s="529"/>
      <c r="D3" s="529"/>
    </row>
    <row r="4" spans="2:119" s="10" customFormat="1" ht="27.75" customHeight="1" x14ac:dyDescent="0.2">
      <c r="B4" s="766" t="s">
        <v>12</v>
      </c>
      <c r="C4" s="766"/>
      <c r="D4" s="766"/>
      <c r="E4" s="766"/>
      <c r="F4" s="766"/>
      <c r="G4" s="766"/>
      <c r="H4" s="766"/>
      <c r="I4" s="766"/>
      <c r="J4" s="766"/>
      <c r="K4" s="766"/>
      <c r="L4" s="766"/>
      <c r="M4" s="764" t="s">
        <v>300</v>
      </c>
      <c r="N4" s="764"/>
      <c r="O4" s="764" t="s">
        <v>15</v>
      </c>
    </row>
    <row r="5" spans="2:119" s="13" customFormat="1" ht="17.25" customHeight="1" x14ac:dyDescent="0.2">
      <c r="B5" s="753" t="s">
        <v>282</v>
      </c>
      <c r="C5" s="753"/>
      <c r="D5" s="753"/>
      <c r="E5" s="753"/>
      <c r="F5" s="753"/>
      <c r="G5" s="753"/>
      <c r="H5" s="765" t="s">
        <v>296</v>
      </c>
      <c r="I5" s="765"/>
      <c r="J5" s="765"/>
      <c r="K5" s="765"/>
      <c r="L5" s="762" t="s">
        <v>301</v>
      </c>
      <c r="M5" s="764"/>
      <c r="N5" s="764"/>
      <c r="O5" s="764"/>
    </row>
    <row r="6" spans="2:119" s="15" customFormat="1" ht="38.25" customHeight="1" x14ac:dyDescent="0.2">
      <c r="B6" s="761" t="s">
        <v>299</v>
      </c>
      <c r="C6" s="761" t="s">
        <v>353</v>
      </c>
      <c r="D6" s="761"/>
      <c r="E6" s="761" t="s">
        <v>354</v>
      </c>
      <c r="F6" s="762" t="s">
        <v>362</v>
      </c>
      <c r="G6" s="761" t="s">
        <v>355</v>
      </c>
      <c r="H6" s="765"/>
      <c r="I6" s="765"/>
      <c r="J6" s="765"/>
      <c r="K6" s="765"/>
      <c r="L6" s="762"/>
      <c r="M6" s="762" t="s">
        <v>352</v>
      </c>
      <c r="N6" s="762" t="s">
        <v>297</v>
      </c>
      <c r="O6" s="764"/>
    </row>
    <row r="7" spans="2:119" s="13" customFormat="1" ht="128.25" customHeight="1" x14ac:dyDescent="0.2">
      <c r="B7" s="761"/>
      <c r="C7" s="761"/>
      <c r="D7" s="761"/>
      <c r="E7" s="761"/>
      <c r="F7" s="762"/>
      <c r="G7" s="761"/>
      <c r="H7" s="762" t="s">
        <v>298</v>
      </c>
      <c r="I7" s="762"/>
      <c r="J7" s="762" t="s">
        <v>40</v>
      </c>
      <c r="K7" s="762"/>
      <c r="L7" s="762"/>
      <c r="M7" s="762"/>
      <c r="N7" s="762"/>
      <c r="O7" s="764"/>
    </row>
    <row r="8" spans="2:119" s="165" customFormat="1" ht="12.75" customHeight="1" x14ac:dyDescent="0.2">
      <c r="B8" s="195">
        <v>1</v>
      </c>
      <c r="C8" s="753">
        <v>2</v>
      </c>
      <c r="D8" s="753"/>
      <c r="E8" s="195">
        <v>3</v>
      </c>
      <c r="F8" s="195">
        <v>4</v>
      </c>
      <c r="G8" s="195">
        <v>5</v>
      </c>
      <c r="H8" s="754">
        <v>6</v>
      </c>
      <c r="I8" s="754"/>
      <c r="J8" s="754"/>
      <c r="K8" s="754"/>
      <c r="L8" s="195">
        <v>7</v>
      </c>
      <c r="M8" s="195">
        <v>8</v>
      </c>
      <c r="N8" s="195">
        <v>9</v>
      </c>
      <c r="O8" s="195">
        <v>10</v>
      </c>
    </row>
    <row r="9" spans="2:119" s="24" customFormat="1" ht="30.75" customHeight="1" x14ac:dyDescent="0.2">
      <c r="B9" s="181">
        <v>1</v>
      </c>
      <c r="C9" s="755">
        <v>7107</v>
      </c>
      <c r="D9" s="755"/>
      <c r="E9" s="181"/>
      <c r="F9" s="196">
        <v>0.32</v>
      </c>
      <c r="G9" s="197">
        <f>C9*B9*E9*(F9+1)</f>
        <v>0</v>
      </c>
      <c r="H9" s="198">
        <v>0.7</v>
      </c>
      <c r="I9" s="199">
        <f>G9*H9</f>
        <v>0</v>
      </c>
      <c r="J9" s="200">
        <v>0.5</v>
      </c>
      <c r="K9" s="199">
        <f>G9*J9</f>
        <v>0</v>
      </c>
      <c r="L9" s="201">
        <f>G9+I9+K9</f>
        <v>0</v>
      </c>
      <c r="M9" s="203">
        <v>0.45</v>
      </c>
      <c r="N9" s="199">
        <f>L9*M9</f>
        <v>0</v>
      </c>
      <c r="O9" s="202">
        <f>L9+N9</f>
        <v>0</v>
      </c>
    </row>
    <row r="10" spans="2:119" s="55" customFormat="1" ht="19.5" customHeight="1" x14ac:dyDescent="0.2">
      <c r="C10" s="26"/>
      <c r="D10" s="26"/>
      <c r="E10" s="171"/>
      <c r="F10" s="183"/>
      <c r="G10" s="26"/>
      <c r="H10" s="26"/>
      <c r="I10" s="26"/>
      <c r="J10" s="26"/>
      <c r="K10" s="26"/>
      <c r="L10" s="26"/>
      <c r="M10" s="171"/>
      <c r="N10" s="26"/>
    </row>
    <row r="11" spans="2:119" s="7" customFormat="1" ht="20.100000000000001" customHeight="1" x14ac:dyDescent="0.25">
      <c r="B11" s="188" t="s">
        <v>56</v>
      </c>
      <c r="T11" s="538"/>
      <c r="U11" s="538"/>
      <c r="V11" s="538"/>
      <c r="W11" s="538"/>
      <c r="X11" s="538"/>
      <c r="Y11" s="538"/>
      <c r="Z11" s="538"/>
      <c r="AA11" s="538"/>
      <c r="AB11" s="538"/>
      <c r="AC11" s="538"/>
      <c r="AD11" s="538"/>
    </row>
    <row r="12" spans="2:119" s="27" customFormat="1" ht="42" customHeight="1" x14ac:dyDescent="0.2">
      <c r="B12" s="763" t="s">
        <v>302</v>
      </c>
      <c r="C12" s="763"/>
      <c r="D12" s="763"/>
      <c r="E12" s="763"/>
      <c r="F12" s="763"/>
      <c r="G12" s="763"/>
      <c r="H12" s="166"/>
      <c r="I12" s="166"/>
      <c r="J12" s="166"/>
      <c r="K12" s="166"/>
      <c r="L12" s="166"/>
      <c r="M12" s="166"/>
      <c r="N12" s="166"/>
      <c r="O12" s="166"/>
      <c r="P12" s="166"/>
      <c r="Q12" s="166"/>
      <c r="R12" s="166"/>
      <c r="S12" s="166"/>
      <c r="T12" s="166"/>
      <c r="U12" s="166"/>
      <c r="V12" s="166"/>
      <c r="W12" s="166"/>
      <c r="X12" s="166"/>
      <c r="Y12" s="166"/>
      <c r="Z12" s="166"/>
      <c r="AA12" s="166"/>
      <c r="AB12" s="166"/>
      <c r="AC12" s="166"/>
      <c r="AD12" s="166"/>
      <c r="AE12" s="166"/>
      <c r="AF12" s="166"/>
      <c r="AG12" s="166"/>
      <c r="AH12" s="166"/>
      <c r="AI12" s="166"/>
      <c r="AJ12" s="166"/>
      <c r="AK12" s="166"/>
      <c r="AL12" s="166"/>
      <c r="AM12" s="166"/>
      <c r="AN12" s="166"/>
      <c r="AO12" s="166"/>
      <c r="AP12" s="166"/>
      <c r="AQ12" s="166"/>
      <c r="AR12" s="166"/>
      <c r="AS12" s="166"/>
      <c r="AT12" s="166"/>
      <c r="AU12" s="166"/>
      <c r="AV12" s="166"/>
      <c r="AW12" s="166"/>
      <c r="AX12" s="166"/>
      <c r="AY12" s="166"/>
      <c r="AZ12" s="166"/>
      <c r="BA12" s="166"/>
      <c r="BB12" s="166"/>
      <c r="BC12" s="166"/>
      <c r="BD12" s="166"/>
      <c r="BE12" s="166"/>
      <c r="BF12" s="166"/>
      <c r="BG12" s="166"/>
      <c r="BH12" s="166"/>
    </row>
    <row r="13" spans="2:119" s="27" customFormat="1" ht="21" customHeight="1" x14ac:dyDescent="0.2">
      <c r="B13" s="710" t="s">
        <v>303</v>
      </c>
      <c r="C13" s="710"/>
      <c r="D13" s="710" t="s">
        <v>304</v>
      </c>
      <c r="E13" s="710"/>
      <c r="F13" s="710"/>
      <c r="G13" s="710" t="s">
        <v>305</v>
      </c>
      <c r="H13" s="253"/>
      <c r="I13" s="253"/>
      <c r="J13" s="253"/>
      <c r="K13" s="253"/>
      <c r="L13" s="253"/>
      <c r="M13" s="167"/>
      <c r="N13" s="97"/>
      <c r="O13" s="97"/>
      <c r="P13" s="97"/>
      <c r="Q13" s="97"/>
      <c r="R13" s="97"/>
      <c r="S13" s="97"/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</row>
    <row r="14" spans="2:119" ht="175.5" customHeight="1" x14ac:dyDescent="0.3">
      <c r="B14" s="710"/>
      <c r="C14" s="710"/>
      <c r="D14" s="710"/>
      <c r="E14" s="710"/>
      <c r="F14" s="710"/>
      <c r="G14" s="710"/>
      <c r="H14" s="253"/>
      <c r="I14" s="253"/>
      <c r="J14" s="253"/>
      <c r="K14" s="253"/>
      <c r="L14" s="253"/>
      <c r="M14" s="3"/>
      <c r="N14" s="97"/>
      <c r="O14" s="97"/>
      <c r="P14" s="97"/>
      <c r="Q14" s="97"/>
      <c r="R14" s="97"/>
      <c r="S14" s="97"/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</row>
    <row r="15" spans="2:119" ht="27" customHeight="1" x14ac:dyDescent="0.3">
      <c r="B15" s="758">
        <v>1.3</v>
      </c>
      <c r="C15" s="759"/>
      <c r="D15" s="756">
        <v>1.2</v>
      </c>
      <c r="E15" s="756"/>
      <c r="F15" s="756"/>
      <c r="G15" s="189">
        <v>1.18</v>
      </c>
      <c r="H15" s="757"/>
      <c r="I15" s="757"/>
      <c r="J15" s="319"/>
      <c r="K15" s="319"/>
      <c r="L15" s="186"/>
      <c r="M15" s="3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168"/>
      <c r="Y15" s="168"/>
      <c r="Z15" s="168"/>
      <c r="AA15" s="168"/>
      <c r="AB15" s="168"/>
      <c r="AC15" s="168"/>
      <c r="AD15" s="168"/>
      <c r="AE15" s="168"/>
      <c r="AF15" s="168"/>
      <c r="AG15" s="168"/>
      <c r="AH15" s="168"/>
      <c r="AI15" s="168"/>
      <c r="AJ15" s="168"/>
      <c r="AK15" s="168"/>
      <c r="AL15" s="168"/>
      <c r="AM15" s="168"/>
      <c r="AN15" s="168"/>
      <c r="AO15" s="168"/>
      <c r="AP15" s="168"/>
      <c r="AQ15" s="168"/>
      <c r="AR15" s="168"/>
      <c r="AS15" s="168"/>
      <c r="AT15" s="168"/>
      <c r="AU15" s="168"/>
      <c r="AV15" s="168"/>
      <c r="AW15" s="168"/>
      <c r="AX15" s="168"/>
      <c r="AY15" s="168"/>
      <c r="AZ15" s="168"/>
      <c r="BA15" s="168"/>
      <c r="BB15" s="168"/>
      <c r="BC15" s="168"/>
      <c r="BD15" s="168"/>
      <c r="BE15" s="168"/>
      <c r="BF15" s="168"/>
      <c r="BG15" s="168"/>
      <c r="BH15" s="168"/>
      <c r="BI15" s="169"/>
      <c r="BJ15" s="169"/>
      <c r="BK15" s="169"/>
      <c r="BL15" s="169"/>
      <c r="BM15" s="169"/>
      <c r="BN15" s="169"/>
      <c r="BO15" s="169"/>
      <c r="BP15" s="169"/>
      <c r="BQ15" s="169"/>
      <c r="BR15" s="169"/>
      <c r="BS15" s="169"/>
      <c r="BT15" s="169"/>
      <c r="BU15" s="169"/>
      <c r="BV15" s="169"/>
      <c r="BW15" s="169"/>
      <c r="BX15" s="169"/>
      <c r="BY15" s="169"/>
      <c r="BZ15" s="169"/>
      <c r="CA15" s="169"/>
      <c r="CB15" s="169"/>
      <c r="CC15" s="169"/>
      <c r="CD15" s="169"/>
      <c r="CE15" s="169"/>
      <c r="CF15" s="169"/>
      <c r="CG15" s="169"/>
      <c r="CH15" s="170"/>
      <c r="CI15" s="170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</row>
    <row r="16" spans="2:119" s="184" customFormat="1" ht="19.5" customHeight="1" x14ac:dyDescent="0.3">
      <c r="B16" s="192"/>
      <c r="C16" s="192"/>
      <c r="D16" s="192"/>
      <c r="E16" s="192"/>
      <c r="F16" s="192"/>
      <c r="G16" s="193"/>
      <c r="H16" s="193"/>
      <c r="I16" s="193"/>
      <c r="J16" s="192"/>
      <c r="K16" s="192"/>
      <c r="L16" s="192"/>
      <c r="M16" s="185"/>
      <c r="N16" s="187"/>
      <c r="O16" s="187"/>
      <c r="P16" s="187"/>
      <c r="Q16" s="187"/>
      <c r="R16" s="187"/>
      <c r="S16" s="187"/>
      <c r="T16" s="187"/>
      <c r="U16" s="187"/>
      <c r="V16" s="187"/>
      <c r="W16" s="187"/>
      <c r="X16" s="187"/>
      <c r="Y16" s="187"/>
      <c r="Z16" s="187"/>
      <c r="AA16" s="187"/>
      <c r="AB16" s="187"/>
      <c r="AC16" s="187"/>
      <c r="AD16" s="187"/>
      <c r="AE16" s="187"/>
      <c r="AF16" s="187"/>
      <c r="AG16" s="187"/>
      <c r="AH16" s="187"/>
      <c r="AI16" s="187"/>
      <c r="AJ16" s="187"/>
      <c r="AK16" s="187"/>
      <c r="AL16" s="187"/>
      <c r="AM16" s="187"/>
      <c r="AN16" s="187"/>
      <c r="AO16" s="187"/>
      <c r="AP16" s="187"/>
      <c r="AQ16" s="187"/>
      <c r="AR16" s="187"/>
      <c r="AS16" s="187"/>
      <c r="AT16" s="187"/>
      <c r="AU16" s="187"/>
      <c r="AV16" s="187"/>
      <c r="AW16" s="187"/>
      <c r="AX16" s="187"/>
      <c r="AY16" s="187"/>
      <c r="AZ16" s="187"/>
      <c r="BA16" s="187"/>
      <c r="BB16" s="187"/>
      <c r="BC16" s="187"/>
      <c r="BD16" s="187"/>
      <c r="BE16" s="187"/>
      <c r="BF16" s="187"/>
      <c r="BG16" s="187"/>
      <c r="BH16" s="187"/>
      <c r="BI16" s="169"/>
      <c r="BJ16" s="169"/>
      <c r="BK16" s="169"/>
      <c r="BL16" s="169"/>
      <c r="BM16" s="169"/>
      <c r="BN16" s="169"/>
      <c r="BO16" s="169"/>
      <c r="BP16" s="169"/>
      <c r="BQ16" s="169"/>
      <c r="BR16" s="169"/>
      <c r="BS16" s="169"/>
      <c r="BT16" s="169"/>
      <c r="BU16" s="169"/>
      <c r="BV16" s="169"/>
      <c r="BW16" s="169"/>
      <c r="BX16" s="169"/>
      <c r="BY16" s="169"/>
      <c r="BZ16" s="169"/>
      <c r="CA16" s="169"/>
      <c r="CB16" s="169"/>
      <c r="CC16" s="169"/>
      <c r="CD16" s="169"/>
      <c r="CE16" s="169"/>
      <c r="CF16" s="169"/>
      <c r="CG16" s="169"/>
      <c r="CH16" s="170"/>
      <c r="CI16" s="170"/>
      <c r="CJ16" s="185"/>
      <c r="CK16" s="185"/>
      <c r="CL16" s="185"/>
      <c r="CM16" s="185"/>
      <c r="CN16" s="185"/>
      <c r="CO16" s="185"/>
      <c r="CP16" s="185"/>
      <c r="CQ16" s="185"/>
      <c r="CR16" s="185"/>
      <c r="CS16" s="185"/>
      <c r="CT16" s="185"/>
      <c r="CU16" s="185"/>
      <c r="CV16" s="185"/>
      <c r="CW16" s="185"/>
      <c r="CX16" s="185"/>
      <c r="CY16" s="185"/>
      <c r="CZ16" s="185"/>
      <c r="DA16" s="185"/>
      <c r="DB16" s="185"/>
      <c r="DC16" s="185"/>
      <c r="DD16" s="185"/>
      <c r="DE16" s="185"/>
      <c r="DF16" s="185"/>
      <c r="DG16" s="185"/>
      <c r="DH16" s="185"/>
      <c r="DI16" s="185"/>
      <c r="DJ16" s="185"/>
      <c r="DK16" s="185"/>
      <c r="DL16" s="185"/>
      <c r="DM16" s="185"/>
      <c r="DN16" s="185"/>
      <c r="DO16" s="185"/>
    </row>
    <row r="17" spans="1:119" ht="20.100000000000001" customHeight="1" x14ac:dyDescent="0.3">
      <c r="B17" s="188" t="s">
        <v>57</v>
      </c>
      <c r="C17" s="34"/>
      <c r="D17" s="34"/>
      <c r="E17" s="34"/>
      <c r="F17" s="182"/>
      <c r="G17" s="34"/>
      <c r="H17" s="91"/>
      <c r="I17" s="91"/>
      <c r="J17" s="91"/>
      <c r="K17" s="33"/>
      <c r="L17" s="33"/>
      <c r="AV17" s="760"/>
      <c r="AW17" s="760"/>
      <c r="AX17" s="760"/>
      <c r="AY17" s="760"/>
      <c r="AZ17" s="760"/>
      <c r="BA17" s="760"/>
      <c r="BB17" s="760"/>
      <c r="BC17" s="760"/>
      <c r="BD17" s="760"/>
      <c r="BE17" s="760"/>
      <c r="BF17" s="760"/>
      <c r="BG17" s="760"/>
      <c r="BH17" s="760"/>
      <c r="BI17" s="760"/>
      <c r="BJ17" s="760"/>
      <c r="BK17" s="760"/>
      <c r="BL17" s="760"/>
      <c r="BM17" s="760"/>
      <c r="BN17" s="760"/>
      <c r="BO17" s="760"/>
      <c r="BP17" s="760"/>
      <c r="BQ17" s="760"/>
      <c r="BR17" s="760"/>
      <c r="BS17" s="760"/>
      <c r="BT17" s="760"/>
      <c r="BU17" s="760"/>
      <c r="BV17" s="760"/>
      <c r="BW17" s="760"/>
      <c r="BX17" s="760"/>
      <c r="BY17" s="760"/>
      <c r="BZ17" s="760"/>
      <c r="CA17" s="760"/>
      <c r="CB17" s="760"/>
      <c r="CC17" s="760"/>
      <c r="CD17" s="760"/>
      <c r="CE17" s="760"/>
      <c r="CF17" s="760"/>
      <c r="CG17" s="760"/>
      <c r="CH17" s="750"/>
      <c r="CI17" s="750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</row>
    <row r="18" spans="1:119" x14ac:dyDescent="0.3">
      <c r="B18" s="767" t="s">
        <v>306</v>
      </c>
      <c r="C18" s="767"/>
      <c r="D18" s="767"/>
      <c r="E18" s="767"/>
      <c r="F18" s="767"/>
      <c r="G18" s="767"/>
      <c r="H18" s="767"/>
      <c r="I18" s="767"/>
      <c r="J18" s="767"/>
      <c r="K18" s="767"/>
      <c r="L18" s="767"/>
    </row>
    <row r="19" spans="1:119" ht="45" customHeight="1" x14ac:dyDescent="0.3">
      <c r="B19" s="767" t="s">
        <v>307</v>
      </c>
      <c r="C19" s="767"/>
      <c r="D19" s="767"/>
      <c r="E19" s="767"/>
      <c r="F19" s="767"/>
      <c r="G19" s="767"/>
      <c r="H19" s="767"/>
      <c r="I19" s="767"/>
      <c r="J19" s="767"/>
      <c r="K19" s="768" t="s">
        <v>308</v>
      </c>
      <c r="L19" s="769"/>
    </row>
    <row r="20" spans="1:119" ht="37.5" customHeight="1" x14ac:dyDescent="0.3">
      <c r="B20" s="770" t="s">
        <v>471</v>
      </c>
      <c r="C20" s="770"/>
      <c r="D20" s="770"/>
      <c r="E20" s="770"/>
      <c r="F20" s="770"/>
      <c r="G20" s="770"/>
      <c r="H20" s="770"/>
      <c r="I20" s="770"/>
      <c r="J20" s="770"/>
      <c r="K20" s="771">
        <v>45</v>
      </c>
      <c r="L20" s="771"/>
    </row>
    <row r="22" spans="1:119" s="7" customFormat="1" x14ac:dyDescent="0.3">
      <c r="A22" s="751" t="s">
        <v>473</v>
      </c>
      <c r="B22" s="752"/>
      <c r="C22" s="752"/>
      <c r="D22" s="752"/>
      <c r="E22" s="752"/>
      <c r="F22" s="752"/>
      <c r="G22" s="752"/>
      <c r="H22" s="752"/>
      <c r="I22" s="752"/>
      <c r="J22" s="752"/>
      <c r="K22" s="752"/>
      <c r="L22" s="752"/>
      <c r="M22" s="752"/>
      <c r="N22" s="752"/>
      <c r="O22" s="752"/>
      <c r="P22" s="752"/>
      <c r="Q22" s="752"/>
    </row>
    <row r="23" spans="1:119" ht="45.75" customHeight="1" x14ac:dyDescent="0.3">
      <c r="A23" s="751"/>
      <c r="B23" s="752"/>
      <c r="C23" s="752"/>
      <c r="D23" s="752"/>
      <c r="E23" s="752"/>
      <c r="F23" s="752"/>
      <c r="G23" s="752"/>
      <c r="H23" s="752"/>
      <c r="I23" s="752"/>
      <c r="J23" s="752"/>
      <c r="K23" s="752"/>
      <c r="L23" s="752"/>
      <c r="M23" s="752"/>
      <c r="N23" s="752"/>
      <c r="O23" s="752"/>
      <c r="P23" s="752"/>
      <c r="Q23" s="752"/>
    </row>
  </sheetData>
  <sheetProtection formatCells="0" formatColumns="0" formatRows="0" selectLockedCells="1"/>
  <mergeCells count="40">
    <mergeCell ref="B20:J20"/>
    <mergeCell ref="K20:L20"/>
    <mergeCell ref="B13:C14"/>
    <mergeCell ref="J13:K14"/>
    <mergeCell ref="B18:L18"/>
    <mergeCell ref="B19:J19"/>
    <mergeCell ref="K19:L19"/>
    <mergeCell ref="B3:D3"/>
    <mergeCell ref="B4:L4"/>
    <mergeCell ref="F6:F7"/>
    <mergeCell ref="B6:B7"/>
    <mergeCell ref="C6:D7"/>
    <mergeCell ref="O4:O7"/>
    <mergeCell ref="B5:G5"/>
    <mergeCell ref="H5:K6"/>
    <mergeCell ref="L5:L7"/>
    <mergeCell ref="N6:N7"/>
    <mergeCell ref="E6:E7"/>
    <mergeCell ref="G6:G7"/>
    <mergeCell ref="M6:M7"/>
    <mergeCell ref="B12:G12"/>
    <mergeCell ref="M4:N5"/>
    <mergeCell ref="H7:I7"/>
    <mergeCell ref="J7:K7"/>
    <mergeCell ref="CH17:CI17"/>
    <mergeCell ref="A23:Q23"/>
    <mergeCell ref="A22:Q22"/>
    <mergeCell ref="C8:D8"/>
    <mergeCell ref="H8:K8"/>
    <mergeCell ref="C9:D9"/>
    <mergeCell ref="D13:F14"/>
    <mergeCell ref="D15:F15"/>
    <mergeCell ref="J15:K15"/>
    <mergeCell ref="T11:AD11"/>
    <mergeCell ref="H15:I15"/>
    <mergeCell ref="B15:C15"/>
    <mergeCell ref="AV17:CG17"/>
    <mergeCell ref="L13:L14"/>
    <mergeCell ref="G13:G14"/>
    <mergeCell ref="H13:I14"/>
  </mergeCells>
  <pageMargins left="0.7" right="0.7" top="0.75" bottom="0.75" header="0.3" footer="0.3"/>
  <pageSetup paperSize="9" scale="69" orientation="landscape" r:id="rId1"/>
  <picture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9"/>
  <sheetViews>
    <sheetView topLeftCell="A195" workbookViewId="0">
      <selection activeCell="F27" sqref="F27"/>
    </sheetView>
  </sheetViews>
  <sheetFormatPr defaultRowHeight="12.75" x14ac:dyDescent="0.2"/>
  <cols>
    <col min="1" max="1" width="100.5703125" customWidth="1"/>
  </cols>
  <sheetData>
    <row r="1" spans="1:1" ht="31.5" x14ac:dyDescent="0.2">
      <c r="A1" s="140" t="s">
        <v>190</v>
      </c>
    </row>
    <row r="2" spans="1:1" ht="15.75" x14ac:dyDescent="0.2">
      <c r="A2" s="172" t="s">
        <v>309</v>
      </c>
    </row>
    <row r="3" spans="1:1" ht="47.25" x14ac:dyDescent="0.2">
      <c r="A3" s="173" t="s">
        <v>310</v>
      </c>
    </row>
    <row r="4" spans="1:1" ht="15.75" x14ac:dyDescent="0.2">
      <c r="A4" s="141" t="s">
        <v>191</v>
      </c>
    </row>
    <row r="5" spans="1:1" ht="15.75" x14ac:dyDescent="0.2">
      <c r="A5" s="142" t="s">
        <v>192</v>
      </c>
    </row>
    <row r="6" spans="1:1" ht="15.75" x14ac:dyDescent="0.2">
      <c r="A6" s="141" t="s">
        <v>193</v>
      </c>
    </row>
    <row r="7" spans="1:1" ht="15.75" x14ac:dyDescent="0.2">
      <c r="A7" s="142" t="s">
        <v>270</v>
      </c>
    </row>
    <row r="8" spans="1:1" ht="15.75" x14ac:dyDescent="0.2">
      <c r="A8" s="142" t="s">
        <v>272</v>
      </c>
    </row>
    <row r="9" spans="1:1" ht="15.75" x14ac:dyDescent="0.2">
      <c r="A9" s="142" t="s">
        <v>273</v>
      </c>
    </row>
    <row r="10" spans="1:1" ht="15.75" x14ac:dyDescent="0.2">
      <c r="A10" s="142" t="s">
        <v>271</v>
      </c>
    </row>
    <row r="11" spans="1:1" ht="18.75" customHeight="1" x14ac:dyDescent="0.2">
      <c r="A11" s="142" t="s">
        <v>311</v>
      </c>
    </row>
    <row r="12" spans="1:1" ht="15.75" x14ac:dyDescent="0.2">
      <c r="A12" s="142" t="s">
        <v>312</v>
      </c>
    </row>
    <row r="13" spans="1:1" ht="15.75" x14ac:dyDescent="0.2">
      <c r="A13" s="142" t="s">
        <v>387</v>
      </c>
    </row>
    <row r="14" spans="1:1" s="190" customFormat="1" ht="15.75" x14ac:dyDescent="0.2">
      <c r="A14" s="142" t="s">
        <v>365</v>
      </c>
    </row>
    <row r="15" spans="1:1" ht="15.75" x14ac:dyDescent="0.2">
      <c r="A15" s="141" t="s">
        <v>194</v>
      </c>
    </row>
    <row r="16" spans="1:1" ht="15.75" x14ac:dyDescent="0.2">
      <c r="A16" s="147" t="s">
        <v>366</v>
      </c>
    </row>
    <row r="17" spans="1:1" ht="15.75" x14ac:dyDescent="0.2">
      <c r="A17" s="147" t="s">
        <v>333</v>
      </c>
    </row>
    <row r="18" spans="1:1" ht="15.75" x14ac:dyDescent="0.2">
      <c r="A18" s="142" t="s">
        <v>195</v>
      </c>
    </row>
    <row r="19" spans="1:1" ht="15.75" x14ac:dyDescent="0.25">
      <c r="A19" s="143" t="s">
        <v>275</v>
      </c>
    </row>
    <row r="20" spans="1:1" s="190" customFormat="1" ht="15.75" x14ac:dyDescent="0.2">
      <c r="A20" s="146" t="s">
        <v>323</v>
      </c>
    </row>
    <row r="21" spans="1:1" s="190" customFormat="1" ht="15.75" x14ac:dyDescent="0.2">
      <c r="A21" s="147" t="s">
        <v>388</v>
      </c>
    </row>
    <row r="22" spans="1:1" s="190" customFormat="1" ht="15.75" x14ac:dyDescent="0.2">
      <c r="A22" s="147" t="s">
        <v>389</v>
      </c>
    </row>
    <row r="23" spans="1:1" s="190" customFormat="1" ht="15.75" x14ac:dyDescent="0.2">
      <c r="A23" s="147" t="s">
        <v>367</v>
      </c>
    </row>
    <row r="24" spans="1:1" ht="15.75" x14ac:dyDescent="0.2">
      <c r="A24" s="147" t="s">
        <v>368</v>
      </c>
    </row>
    <row r="25" spans="1:1" ht="15.75" x14ac:dyDescent="0.25">
      <c r="A25" s="145" t="s">
        <v>196</v>
      </c>
    </row>
    <row r="26" spans="1:1" s="190" customFormat="1" ht="15.75" x14ac:dyDescent="0.25">
      <c r="A26" s="143" t="s">
        <v>274</v>
      </c>
    </row>
    <row r="27" spans="1:1" s="190" customFormat="1" ht="15.75" x14ac:dyDescent="0.25">
      <c r="A27" s="143" t="s">
        <v>313</v>
      </c>
    </row>
    <row r="28" spans="1:1" s="190" customFormat="1" ht="15.75" x14ac:dyDescent="0.25">
      <c r="A28" s="143" t="s">
        <v>390</v>
      </c>
    </row>
    <row r="29" spans="1:1" s="190" customFormat="1" ht="15.75" x14ac:dyDescent="0.2">
      <c r="A29" s="147" t="s">
        <v>332</v>
      </c>
    </row>
    <row r="30" spans="1:1" s="190" customFormat="1" ht="15.75" x14ac:dyDescent="0.2">
      <c r="A30" s="146" t="s">
        <v>369</v>
      </c>
    </row>
    <row r="31" spans="1:1" s="190" customFormat="1" ht="15.75" x14ac:dyDescent="0.2">
      <c r="A31" s="146" t="s">
        <v>370</v>
      </c>
    </row>
    <row r="32" spans="1:1" s="190" customFormat="1" ht="15.75" x14ac:dyDescent="0.2">
      <c r="A32" s="146" t="s">
        <v>371</v>
      </c>
    </row>
    <row r="33" spans="1:1" s="190" customFormat="1" ht="15.75" x14ac:dyDescent="0.2">
      <c r="A33" s="146" t="s">
        <v>334</v>
      </c>
    </row>
    <row r="34" spans="1:1" s="190" customFormat="1" ht="15.75" x14ac:dyDescent="0.2">
      <c r="A34" s="146" t="s">
        <v>372</v>
      </c>
    </row>
    <row r="35" spans="1:1" s="190" customFormat="1" ht="15.75" x14ac:dyDescent="0.2">
      <c r="A35" s="146" t="s">
        <v>391</v>
      </c>
    </row>
    <row r="36" spans="1:1" s="190" customFormat="1" ht="15.75" x14ac:dyDescent="0.2">
      <c r="A36" s="146" t="s">
        <v>321</v>
      </c>
    </row>
    <row r="37" spans="1:1" s="190" customFormat="1" ht="15.75" x14ac:dyDescent="0.2">
      <c r="A37" s="146" t="s">
        <v>392</v>
      </c>
    </row>
    <row r="38" spans="1:1" s="190" customFormat="1" ht="15.75" x14ac:dyDescent="0.2">
      <c r="A38" s="146" t="s">
        <v>327</v>
      </c>
    </row>
    <row r="39" spans="1:1" s="190" customFormat="1" ht="15.75" x14ac:dyDescent="0.2">
      <c r="A39" s="146" t="s">
        <v>393</v>
      </c>
    </row>
    <row r="40" spans="1:1" s="190" customFormat="1" ht="15.75" x14ac:dyDescent="0.2">
      <c r="A40" s="146" t="s">
        <v>319</v>
      </c>
    </row>
    <row r="41" spans="1:1" s="190" customFormat="1" ht="15.75" x14ac:dyDescent="0.2">
      <c r="A41" s="146" t="s">
        <v>394</v>
      </c>
    </row>
    <row r="42" spans="1:1" s="190" customFormat="1" ht="15.75" x14ac:dyDescent="0.25">
      <c r="A42" s="144" t="s">
        <v>314</v>
      </c>
    </row>
    <row r="43" spans="1:1" s="190" customFormat="1" ht="15.75" x14ac:dyDescent="0.2">
      <c r="A43" s="146" t="s">
        <v>325</v>
      </c>
    </row>
    <row r="44" spans="1:1" s="190" customFormat="1" ht="15.75" x14ac:dyDescent="0.25">
      <c r="A44" s="144" t="s">
        <v>317</v>
      </c>
    </row>
    <row r="45" spans="1:1" s="190" customFormat="1" ht="15.75" x14ac:dyDescent="0.2">
      <c r="A45" s="146" t="s">
        <v>373</v>
      </c>
    </row>
    <row r="46" spans="1:1" s="190" customFormat="1" ht="15.75" x14ac:dyDescent="0.2">
      <c r="A46" s="146" t="s">
        <v>357</v>
      </c>
    </row>
    <row r="47" spans="1:1" s="190" customFormat="1" ht="15.75" x14ac:dyDescent="0.2">
      <c r="A47" s="146" t="s">
        <v>322</v>
      </c>
    </row>
    <row r="48" spans="1:1" s="190" customFormat="1" ht="15.75" x14ac:dyDescent="0.2">
      <c r="A48" s="146" t="s">
        <v>395</v>
      </c>
    </row>
    <row r="49" spans="1:1" s="190" customFormat="1" ht="15.75" x14ac:dyDescent="0.25">
      <c r="A49" s="144" t="s">
        <v>316</v>
      </c>
    </row>
    <row r="50" spans="1:1" s="190" customFormat="1" ht="15.75" x14ac:dyDescent="0.25">
      <c r="A50" s="144" t="s">
        <v>318</v>
      </c>
    </row>
    <row r="51" spans="1:1" s="190" customFormat="1" ht="15.75" x14ac:dyDescent="0.2">
      <c r="A51" s="146" t="s">
        <v>328</v>
      </c>
    </row>
    <row r="52" spans="1:1" s="190" customFormat="1" ht="15.75" x14ac:dyDescent="0.2">
      <c r="A52" s="146" t="s">
        <v>329</v>
      </c>
    </row>
    <row r="53" spans="1:1" s="190" customFormat="1" ht="15.75" x14ac:dyDescent="0.2">
      <c r="A53" s="146" t="s">
        <v>396</v>
      </c>
    </row>
    <row r="54" spans="1:1" s="190" customFormat="1" ht="15.75" x14ac:dyDescent="0.2">
      <c r="A54" s="146" t="s">
        <v>326</v>
      </c>
    </row>
    <row r="55" spans="1:1" s="190" customFormat="1" ht="15.75" x14ac:dyDescent="0.25">
      <c r="A55" s="144" t="s">
        <v>397</v>
      </c>
    </row>
    <row r="56" spans="1:1" s="190" customFormat="1" ht="15.75" x14ac:dyDescent="0.2">
      <c r="A56" s="146" t="s">
        <v>358</v>
      </c>
    </row>
    <row r="57" spans="1:1" s="190" customFormat="1" ht="15.75" x14ac:dyDescent="0.2">
      <c r="A57" s="146" t="s">
        <v>324</v>
      </c>
    </row>
    <row r="58" spans="1:1" s="190" customFormat="1" ht="15.75" x14ac:dyDescent="0.2">
      <c r="A58" s="146" t="s">
        <v>398</v>
      </c>
    </row>
    <row r="59" spans="1:1" s="190" customFormat="1" ht="15.75" x14ac:dyDescent="0.25">
      <c r="A59" s="144" t="s">
        <v>315</v>
      </c>
    </row>
    <row r="60" spans="1:1" s="190" customFormat="1" ht="15.75" x14ac:dyDescent="0.25">
      <c r="A60" s="144" t="s">
        <v>399</v>
      </c>
    </row>
    <row r="61" spans="1:1" s="190" customFormat="1" ht="15.75" x14ac:dyDescent="0.25">
      <c r="A61" s="144" t="s">
        <v>400</v>
      </c>
    </row>
    <row r="62" spans="1:1" s="190" customFormat="1" ht="15.75" x14ac:dyDescent="0.2">
      <c r="A62" s="146" t="s">
        <v>320</v>
      </c>
    </row>
    <row r="63" spans="1:1" s="190" customFormat="1" ht="15.75" x14ac:dyDescent="0.2">
      <c r="A63" s="191" t="s">
        <v>203</v>
      </c>
    </row>
    <row r="64" spans="1:1" s="190" customFormat="1" ht="15.75" x14ac:dyDescent="0.2">
      <c r="A64" s="191" t="s">
        <v>331</v>
      </c>
    </row>
    <row r="65" spans="1:1" s="190" customFormat="1" ht="31.5" x14ac:dyDescent="0.2">
      <c r="A65" s="146" t="s">
        <v>374</v>
      </c>
    </row>
    <row r="66" spans="1:1" s="190" customFormat="1" ht="15.75" x14ac:dyDescent="0.2">
      <c r="A66" s="146" t="s">
        <v>401</v>
      </c>
    </row>
    <row r="67" spans="1:1" s="190" customFormat="1" ht="15.75" x14ac:dyDescent="0.2">
      <c r="A67" s="146" t="s">
        <v>198</v>
      </c>
    </row>
    <row r="68" spans="1:1" s="190" customFormat="1" ht="15.75" x14ac:dyDescent="0.2">
      <c r="A68" s="147" t="s">
        <v>375</v>
      </c>
    </row>
    <row r="69" spans="1:1" s="190" customFormat="1" ht="15.75" x14ac:dyDescent="0.2">
      <c r="A69" s="146" t="s">
        <v>330</v>
      </c>
    </row>
    <row r="70" spans="1:1" ht="15.75" x14ac:dyDescent="0.2">
      <c r="A70" s="174" t="s">
        <v>335</v>
      </c>
    </row>
    <row r="71" spans="1:1" ht="15.75" x14ac:dyDescent="0.2">
      <c r="A71" s="175" t="s">
        <v>336</v>
      </c>
    </row>
    <row r="72" spans="1:1" s="190" customFormat="1" ht="15.75" x14ac:dyDescent="0.2">
      <c r="A72" s="146" t="s">
        <v>376</v>
      </c>
    </row>
    <row r="73" spans="1:1" s="190" customFormat="1" ht="15.75" x14ac:dyDescent="0.25">
      <c r="A73" s="143" t="s">
        <v>89</v>
      </c>
    </row>
    <row r="74" spans="1:1" s="190" customFormat="1" ht="15.75" x14ac:dyDescent="0.25">
      <c r="A74" s="143" t="s">
        <v>90</v>
      </c>
    </row>
    <row r="75" spans="1:1" s="190" customFormat="1" ht="15.75" x14ac:dyDescent="0.25">
      <c r="A75" s="143" t="s">
        <v>199</v>
      </c>
    </row>
    <row r="76" spans="1:1" s="190" customFormat="1" ht="15.75" x14ac:dyDescent="0.25">
      <c r="A76" s="143" t="s">
        <v>200</v>
      </c>
    </row>
    <row r="77" spans="1:1" s="190" customFormat="1" ht="15.75" x14ac:dyDescent="0.25">
      <c r="A77" s="149" t="s">
        <v>201</v>
      </c>
    </row>
    <row r="78" spans="1:1" ht="15.75" x14ac:dyDescent="0.2">
      <c r="A78" s="175" t="s">
        <v>363</v>
      </c>
    </row>
    <row r="79" spans="1:1" ht="15.75" x14ac:dyDescent="0.25">
      <c r="A79" s="149" t="s">
        <v>377</v>
      </c>
    </row>
    <row r="80" spans="1:1" ht="15.75" x14ac:dyDescent="0.25">
      <c r="A80" s="149" t="s">
        <v>378</v>
      </c>
    </row>
    <row r="81" spans="1:1" ht="15.75" x14ac:dyDescent="0.25">
      <c r="A81" s="176" t="s">
        <v>337</v>
      </c>
    </row>
    <row r="82" spans="1:1" ht="47.25" x14ac:dyDescent="0.25">
      <c r="A82" s="177" t="s">
        <v>338</v>
      </c>
    </row>
    <row r="83" spans="1:1" ht="15.75" x14ac:dyDescent="0.2">
      <c r="A83" s="178" t="s">
        <v>346</v>
      </c>
    </row>
    <row r="84" spans="1:1" ht="15.75" x14ac:dyDescent="0.2">
      <c r="A84" s="178" t="s">
        <v>402</v>
      </c>
    </row>
    <row r="85" spans="1:1" ht="15.75" x14ac:dyDescent="0.2">
      <c r="A85" s="178" t="s">
        <v>403</v>
      </c>
    </row>
    <row r="86" spans="1:1" ht="15.75" x14ac:dyDescent="0.2">
      <c r="A86" s="178" t="s">
        <v>404</v>
      </c>
    </row>
    <row r="87" spans="1:1" ht="15.75" x14ac:dyDescent="0.2">
      <c r="A87" s="178" t="s">
        <v>405</v>
      </c>
    </row>
    <row r="88" spans="1:1" ht="15.75" x14ac:dyDescent="0.2">
      <c r="A88" s="178" t="s">
        <v>406</v>
      </c>
    </row>
    <row r="89" spans="1:1" ht="15.75" x14ac:dyDescent="0.2">
      <c r="A89" s="178" t="s">
        <v>407</v>
      </c>
    </row>
    <row r="90" spans="1:1" ht="15.75" x14ac:dyDescent="0.2">
      <c r="A90" s="178" t="s">
        <v>408</v>
      </c>
    </row>
    <row r="91" spans="1:1" ht="15.75" x14ac:dyDescent="0.2">
      <c r="A91" s="178" t="s">
        <v>409</v>
      </c>
    </row>
    <row r="92" spans="1:1" ht="15.75" x14ac:dyDescent="0.2">
      <c r="A92" s="178" t="s">
        <v>410</v>
      </c>
    </row>
    <row r="93" spans="1:1" ht="15.75" x14ac:dyDescent="0.2">
      <c r="A93" s="164" t="s">
        <v>340</v>
      </c>
    </row>
    <row r="94" spans="1:1" ht="15.75" x14ac:dyDescent="0.2">
      <c r="A94" s="164" t="s">
        <v>339</v>
      </c>
    </row>
    <row r="95" spans="1:1" ht="15.75" x14ac:dyDescent="0.2">
      <c r="A95" s="178" t="s">
        <v>197</v>
      </c>
    </row>
    <row r="96" spans="1:1" s="190" customFormat="1" ht="15.75" x14ac:dyDescent="0.2">
      <c r="A96" s="178" t="s">
        <v>411</v>
      </c>
    </row>
    <row r="97" spans="1:1" s="190" customFormat="1" ht="15.75" x14ac:dyDescent="0.2">
      <c r="A97" s="164" t="s">
        <v>412</v>
      </c>
    </row>
    <row r="98" spans="1:1" s="190" customFormat="1" ht="15.75" x14ac:dyDescent="0.2">
      <c r="A98" s="164" t="s">
        <v>413</v>
      </c>
    </row>
    <row r="99" spans="1:1" s="190" customFormat="1" ht="15.75" x14ac:dyDescent="0.2">
      <c r="A99" s="164" t="s">
        <v>414</v>
      </c>
    </row>
    <row r="100" spans="1:1" ht="15.75" x14ac:dyDescent="0.2">
      <c r="A100" s="178" t="s">
        <v>415</v>
      </c>
    </row>
    <row r="101" spans="1:1" ht="15.75" x14ac:dyDescent="0.2">
      <c r="A101" s="178" t="s">
        <v>416</v>
      </c>
    </row>
    <row r="102" spans="1:1" ht="15.75" x14ac:dyDescent="0.2">
      <c r="A102" s="178" t="s">
        <v>417</v>
      </c>
    </row>
    <row r="103" spans="1:1" ht="15.75" x14ac:dyDescent="0.2">
      <c r="A103" s="178" t="s">
        <v>418</v>
      </c>
    </row>
    <row r="104" spans="1:1" ht="15.75" x14ac:dyDescent="0.2">
      <c r="A104" s="178" t="s">
        <v>419</v>
      </c>
    </row>
    <row r="105" spans="1:1" s="190" customFormat="1" ht="15" customHeight="1" x14ac:dyDescent="0.2">
      <c r="A105" s="178" t="s">
        <v>420</v>
      </c>
    </row>
    <row r="106" spans="1:1" s="190" customFormat="1" ht="15.75" x14ac:dyDescent="0.2">
      <c r="A106" s="178" t="s">
        <v>421</v>
      </c>
    </row>
    <row r="107" spans="1:1" s="190" customFormat="1" ht="15.75" x14ac:dyDescent="0.2">
      <c r="A107" s="178" t="s">
        <v>422</v>
      </c>
    </row>
    <row r="108" spans="1:1" s="190" customFormat="1" ht="15.75" x14ac:dyDescent="0.2">
      <c r="A108" s="178" t="s">
        <v>423</v>
      </c>
    </row>
    <row r="109" spans="1:1" s="190" customFormat="1" ht="15.75" x14ac:dyDescent="0.2">
      <c r="A109" s="178" t="s">
        <v>424</v>
      </c>
    </row>
    <row r="110" spans="1:1" s="190" customFormat="1" ht="15.75" x14ac:dyDescent="0.2">
      <c r="A110" s="178" t="s">
        <v>425</v>
      </c>
    </row>
    <row r="111" spans="1:1" s="190" customFormat="1" ht="15.75" x14ac:dyDescent="0.2">
      <c r="A111" s="178" t="s">
        <v>426</v>
      </c>
    </row>
    <row r="112" spans="1:1" s="190" customFormat="1" ht="15.75" x14ac:dyDescent="0.2">
      <c r="A112" s="164" t="s">
        <v>427</v>
      </c>
    </row>
    <row r="113" spans="1:1" s="190" customFormat="1" ht="15.75" x14ac:dyDescent="0.2">
      <c r="A113" s="164" t="s">
        <v>428</v>
      </c>
    </row>
    <row r="114" spans="1:1" s="190" customFormat="1" ht="15.75" x14ac:dyDescent="0.2">
      <c r="A114" s="164" t="s">
        <v>429</v>
      </c>
    </row>
    <row r="115" spans="1:1" s="190" customFormat="1" ht="15.75" x14ac:dyDescent="0.2">
      <c r="A115" s="164" t="s">
        <v>430</v>
      </c>
    </row>
    <row r="116" spans="1:1" s="190" customFormat="1" ht="15.75" x14ac:dyDescent="0.2">
      <c r="A116" s="178" t="s">
        <v>431</v>
      </c>
    </row>
    <row r="117" spans="1:1" s="190" customFormat="1" ht="15.75" x14ac:dyDescent="0.2">
      <c r="A117" s="164" t="s">
        <v>432</v>
      </c>
    </row>
    <row r="118" spans="1:1" s="190" customFormat="1" ht="15.75" x14ac:dyDescent="0.2">
      <c r="A118" s="164" t="s">
        <v>433</v>
      </c>
    </row>
    <row r="119" spans="1:1" s="190" customFormat="1" ht="15.75" x14ac:dyDescent="0.2">
      <c r="A119" s="178" t="s">
        <v>347</v>
      </c>
    </row>
    <row r="120" spans="1:1" s="190" customFormat="1" ht="15.75" x14ac:dyDescent="0.2">
      <c r="A120" s="178" t="s">
        <v>434</v>
      </c>
    </row>
    <row r="121" spans="1:1" s="190" customFormat="1" ht="15.75" x14ac:dyDescent="0.2">
      <c r="A121" s="178" t="s">
        <v>208</v>
      </c>
    </row>
    <row r="122" spans="1:1" ht="15.75" x14ac:dyDescent="0.2">
      <c r="A122" s="178" t="s">
        <v>435</v>
      </c>
    </row>
    <row r="123" spans="1:1" ht="15.75" x14ac:dyDescent="0.2">
      <c r="A123" s="178" t="s">
        <v>202</v>
      </c>
    </row>
    <row r="124" spans="1:1" ht="15.75" x14ac:dyDescent="0.2">
      <c r="A124" s="178" t="s">
        <v>436</v>
      </c>
    </row>
    <row r="125" spans="1:1" ht="15.75" x14ac:dyDescent="0.2">
      <c r="A125" s="178" t="s">
        <v>437</v>
      </c>
    </row>
    <row r="126" spans="1:1" ht="15.75" x14ac:dyDescent="0.2">
      <c r="A126" s="178" t="s">
        <v>438</v>
      </c>
    </row>
    <row r="127" spans="1:1" ht="15.75" x14ac:dyDescent="0.2">
      <c r="A127" s="178" t="s">
        <v>439</v>
      </c>
    </row>
    <row r="128" spans="1:1" ht="15.75" x14ac:dyDescent="0.2">
      <c r="A128" s="178" t="s">
        <v>379</v>
      </c>
    </row>
    <row r="129" spans="1:1" ht="15.75" x14ac:dyDescent="0.2">
      <c r="A129" s="178" t="s">
        <v>440</v>
      </c>
    </row>
    <row r="130" spans="1:1" ht="15.75" x14ac:dyDescent="0.2">
      <c r="A130" s="194" t="s">
        <v>441</v>
      </c>
    </row>
    <row r="131" spans="1:1" ht="15.75" x14ac:dyDescent="0.2">
      <c r="A131" s="194" t="s">
        <v>442</v>
      </c>
    </row>
    <row r="132" spans="1:1" ht="15.75" x14ac:dyDescent="0.2">
      <c r="A132" s="194" t="s">
        <v>380</v>
      </c>
    </row>
    <row r="133" spans="1:1" ht="15.75" x14ac:dyDescent="0.2">
      <c r="A133" s="194" t="s">
        <v>443</v>
      </c>
    </row>
    <row r="134" spans="1:1" ht="15.75" x14ac:dyDescent="0.2">
      <c r="A134" s="194" t="s">
        <v>444</v>
      </c>
    </row>
    <row r="135" spans="1:1" ht="15.75" x14ac:dyDescent="0.2">
      <c r="A135" s="194" t="s">
        <v>445</v>
      </c>
    </row>
    <row r="136" spans="1:1" ht="15.75" x14ac:dyDescent="0.2">
      <c r="A136" s="194" t="s">
        <v>446</v>
      </c>
    </row>
    <row r="137" spans="1:1" ht="15.75" x14ac:dyDescent="0.2">
      <c r="A137" s="194" t="s">
        <v>381</v>
      </c>
    </row>
    <row r="138" spans="1:1" ht="15.75" x14ac:dyDescent="0.2">
      <c r="A138" s="194" t="s">
        <v>382</v>
      </c>
    </row>
    <row r="139" spans="1:1" ht="15.75" x14ac:dyDescent="0.2">
      <c r="A139" s="194" t="s">
        <v>447</v>
      </c>
    </row>
    <row r="140" spans="1:1" ht="15.75" x14ac:dyDescent="0.2">
      <c r="A140" s="194" t="s">
        <v>448</v>
      </c>
    </row>
    <row r="141" spans="1:1" ht="15.75" x14ac:dyDescent="0.2">
      <c r="A141" s="194" t="s">
        <v>449</v>
      </c>
    </row>
    <row r="142" spans="1:1" ht="15.75" x14ac:dyDescent="0.2">
      <c r="A142" s="194" t="s">
        <v>450</v>
      </c>
    </row>
    <row r="143" spans="1:1" ht="15.75" x14ac:dyDescent="0.2">
      <c r="A143" s="194" t="s">
        <v>360</v>
      </c>
    </row>
    <row r="144" spans="1:1" ht="15.75" x14ac:dyDescent="0.2">
      <c r="A144" s="194" t="s">
        <v>359</v>
      </c>
    </row>
    <row r="145" spans="1:1" ht="15.75" x14ac:dyDescent="0.2">
      <c r="A145" s="194" t="s">
        <v>383</v>
      </c>
    </row>
    <row r="146" spans="1:1" ht="15.75" x14ac:dyDescent="0.2">
      <c r="A146" s="194" t="s">
        <v>341</v>
      </c>
    </row>
    <row r="147" spans="1:1" ht="15.75" x14ac:dyDescent="0.2">
      <c r="A147" s="194" t="s">
        <v>277</v>
      </c>
    </row>
    <row r="148" spans="1:1" ht="15.75" x14ac:dyDescent="0.2">
      <c r="A148" s="194" t="s">
        <v>451</v>
      </c>
    </row>
    <row r="149" spans="1:1" ht="15.75" x14ac:dyDescent="0.2">
      <c r="A149" s="194" t="s">
        <v>452</v>
      </c>
    </row>
    <row r="150" spans="1:1" ht="15.75" x14ac:dyDescent="0.2">
      <c r="A150" s="194" t="s">
        <v>453</v>
      </c>
    </row>
    <row r="151" spans="1:1" ht="15.75" x14ac:dyDescent="0.2">
      <c r="A151" s="194" t="s">
        <v>356</v>
      </c>
    </row>
    <row r="152" spans="1:1" ht="15.75" x14ac:dyDescent="0.2">
      <c r="A152" s="194" t="s">
        <v>454</v>
      </c>
    </row>
    <row r="153" spans="1:1" ht="15.75" x14ac:dyDescent="0.2">
      <c r="A153" s="194" t="s">
        <v>455</v>
      </c>
    </row>
    <row r="154" spans="1:1" ht="15.75" x14ac:dyDescent="0.2">
      <c r="A154" s="194" t="s">
        <v>456</v>
      </c>
    </row>
    <row r="155" spans="1:1" ht="15.75" x14ac:dyDescent="0.2">
      <c r="A155" s="194" t="s">
        <v>278</v>
      </c>
    </row>
    <row r="156" spans="1:1" ht="15.75" x14ac:dyDescent="0.2">
      <c r="A156" s="194" t="s">
        <v>384</v>
      </c>
    </row>
    <row r="157" spans="1:1" ht="15.75" x14ac:dyDescent="0.2">
      <c r="A157" s="194" t="s">
        <v>342</v>
      </c>
    </row>
    <row r="158" spans="1:1" ht="15.75" x14ac:dyDescent="0.2">
      <c r="A158" s="194" t="s">
        <v>343</v>
      </c>
    </row>
    <row r="159" spans="1:1" ht="15.75" x14ac:dyDescent="0.2">
      <c r="A159" s="194" t="s">
        <v>457</v>
      </c>
    </row>
    <row r="160" spans="1:1" ht="15.75" x14ac:dyDescent="0.2">
      <c r="A160" s="194" t="s">
        <v>458</v>
      </c>
    </row>
    <row r="161" spans="1:1" ht="15.75" x14ac:dyDescent="0.2">
      <c r="A161" s="194" t="s">
        <v>459</v>
      </c>
    </row>
    <row r="162" spans="1:1" ht="15.75" x14ac:dyDescent="0.2">
      <c r="A162" s="194" t="s">
        <v>460</v>
      </c>
    </row>
    <row r="163" spans="1:1" ht="15.75" x14ac:dyDescent="0.2">
      <c r="A163" s="194" t="s">
        <v>461</v>
      </c>
    </row>
    <row r="164" spans="1:1" ht="15.75" x14ac:dyDescent="0.2">
      <c r="A164" s="194" t="s">
        <v>462</v>
      </c>
    </row>
    <row r="165" spans="1:1" ht="15.75" x14ac:dyDescent="0.2">
      <c r="A165" s="194" t="s">
        <v>463</v>
      </c>
    </row>
    <row r="166" spans="1:1" ht="15.75" x14ac:dyDescent="0.2">
      <c r="A166" s="194" t="s">
        <v>464</v>
      </c>
    </row>
    <row r="167" spans="1:1" ht="15.75" x14ac:dyDescent="0.2">
      <c r="A167" s="194" t="s">
        <v>465</v>
      </c>
    </row>
    <row r="168" spans="1:1" ht="15.75" x14ac:dyDescent="0.2">
      <c r="A168" s="194" t="s">
        <v>466</v>
      </c>
    </row>
    <row r="169" spans="1:1" ht="15.75" x14ac:dyDescent="0.2">
      <c r="A169" s="194" t="s">
        <v>467</v>
      </c>
    </row>
    <row r="170" spans="1:1" ht="15.75" x14ac:dyDescent="0.25">
      <c r="A170" s="176" t="s">
        <v>364</v>
      </c>
    </row>
    <row r="171" spans="1:1" ht="15.75" x14ac:dyDescent="0.25">
      <c r="A171" s="149" t="s">
        <v>71</v>
      </c>
    </row>
    <row r="172" spans="1:1" ht="15.75" x14ac:dyDescent="0.25">
      <c r="A172" s="149" t="s">
        <v>183</v>
      </c>
    </row>
    <row r="173" spans="1:1" ht="15.75" x14ac:dyDescent="0.25">
      <c r="A173" s="149" t="s">
        <v>184</v>
      </c>
    </row>
    <row r="174" spans="1:1" ht="15.75" x14ac:dyDescent="0.25">
      <c r="A174" s="149" t="s">
        <v>185</v>
      </c>
    </row>
    <row r="175" spans="1:1" ht="15.75" x14ac:dyDescent="0.25">
      <c r="A175" s="149" t="s">
        <v>186</v>
      </c>
    </row>
    <row r="176" spans="1:1" ht="15.75" x14ac:dyDescent="0.2">
      <c r="A176" s="172" t="s">
        <v>344</v>
      </c>
    </row>
    <row r="177" spans="1:1" ht="63" x14ac:dyDescent="0.2">
      <c r="A177" s="173" t="s">
        <v>345</v>
      </c>
    </row>
    <row r="178" spans="1:1" ht="15.75" x14ac:dyDescent="0.25">
      <c r="A178" s="149" t="s">
        <v>205</v>
      </c>
    </row>
    <row r="179" spans="1:1" ht="15.75" x14ac:dyDescent="0.25">
      <c r="A179" s="149" t="s">
        <v>204</v>
      </c>
    </row>
    <row r="180" spans="1:1" ht="15.75" x14ac:dyDescent="0.25">
      <c r="A180" s="149" t="s">
        <v>468</v>
      </c>
    </row>
    <row r="181" spans="1:1" s="190" customFormat="1" ht="15.75" x14ac:dyDescent="0.25">
      <c r="A181" s="149" t="s">
        <v>206</v>
      </c>
    </row>
    <row r="182" spans="1:1" s="190" customFormat="1" ht="15.75" x14ac:dyDescent="0.25">
      <c r="A182" s="149" t="s">
        <v>361</v>
      </c>
    </row>
    <row r="183" spans="1:1" s="190" customFormat="1" ht="15.75" x14ac:dyDescent="0.25">
      <c r="A183" s="149" t="s">
        <v>207</v>
      </c>
    </row>
    <row r="184" spans="1:1" s="190" customFormat="1" ht="15.75" x14ac:dyDescent="0.25">
      <c r="A184" s="149" t="s">
        <v>469</v>
      </c>
    </row>
    <row r="185" spans="1:1" ht="15.75" x14ac:dyDescent="0.25">
      <c r="A185" s="149" t="s">
        <v>470</v>
      </c>
    </row>
    <row r="186" spans="1:1" ht="15.75" x14ac:dyDescent="0.25">
      <c r="A186" s="149" t="s">
        <v>385</v>
      </c>
    </row>
    <row r="187" spans="1:1" ht="15.75" x14ac:dyDescent="0.2">
      <c r="A187" s="179" t="s">
        <v>348</v>
      </c>
    </row>
    <row r="188" spans="1:1" ht="31.5" x14ac:dyDescent="0.2">
      <c r="A188" s="180" t="s">
        <v>349</v>
      </c>
    </row>
    <row r="189" spans="1:1" ht="15.75" x14ac:dyDescent="0.2">
      <c r="A189" s="148" t="s">
        <v>209</v>
      </c>
    </row>
    <row r="190" spans="1:1" ht="15.75" x14ac:dyDescent="0.2">
      <c r="A190" s="147" t="s">
        <v>283</v>
      </c>
    </row>
    <row r="191" spans="1:1" ht="15" customHeight="1" x14ac:dyDescent="0.2">
      <c r="A191" s="147" t="s">
        <v>284</v>
      </c>
    </row>
    <row r="192" spans="1:1" ht="15.75" x14ac:dyDescent="0.2">
      <c r="A192" s="147" t="s">
        <v>285</v>
      </c>
    </row>
    <row r="193" spans="1:1" ht="15.75" x14ac:dyDescent="0.2">
      <c r="A193" s="148" t="s">
        <v>210</v>
      </c>
    </row>
    <row r="194" spans="1:1" ht="15.75" x14ac:dyDescent="0.2">
      <c r="A194" s="147" t="s">
        <v>211</v>
      </c>
    </row>
    <row r="195" spans="1:1" ht="15.75" x14ac:dyDescent="0.2">
      <c r="A195" s="147" t="s">
        <v>212</v>
      </c>
    </row>
    <row r="196" spans="1:1" ht="15.75" x14ac:dyDescent="0.2">
      <c r="A196" s="147" t="s">
        <v>350</v>
      </c>
    </row>
    <row r="197" spans="1:1" ht="15.75" x14ac:dyDescent="0.2">
      <c r="A197" s="147" t="s">
        <v>213</v>
      </c>
    </row>
    <row r="198" spans="1:1" ht="15.75" x14ac:dyDescent="0.2">
      <c r="A198" s="147" t="s">
        <v>214</v>
      </c>
    </row>
    <row r="199" spans="1:1" ht="15.75" x14ac:dyDescent="0.2">
      <c r="A199" s="147" t="s">
        <v>286</v>
      </c>
    </row>
    <row r="200" spans="1:1" ht="15.75" x14ac:dyDescent="0.2">
      <c r="A200" s="148" t="s">
        <v>215</v>
      </c>
    </row>
    <row r="201" spans="1:1" ht="15.75" x14ac:dyDescent="0.2">
      <c r="A201" s="147" t="s">
        <v>287</v>
      </c>
    </row>
    <row r="202" spans="1:1" ht="15.75" x14ac:dyDescent="0.2">
      <c r="A202" s="148" t="s">
        <v>216</v>
      </c>
    </row>
    <row r="203" spans="1:1" ht="15.75" x14ac:dyDescent="0.2">
      <c r="A203" s="148"/>
    </row>
    <row r="204" spans="1:1" ht="15.75" x14ac:dyDescent="0.2">
      <c r="A204" s="147" t="s">
        <v>288</v>
      </c>
    </row>
    <row r="205" spans="1:1" ht="15.75" x14ac:dyDescent="0.2">
      <c r="A205" s="146" t="s">
        <v>289</v>
      </c>
    </row>
    <row r="206" spans="1:1" ht="15.75" x14ac:dyDescent="0.2">
      <c r="A206" s="147" t="s">
        <v>351</v>
      </c>
    </row>
    <row r="207" spans="1:1" ht="15.75" x14ac:dyDescent="0.2">
      <c r="A207" s="147" t="s">
        <v>386</v>
      </c>
    </row>
    <row r="208" spans="1:1" ht="15.75" x14ac:dyDescent="0.2">
      <c r="A208" s="147" t="s">
        <v>290</v>
      </c>
    </row>
    <row r="209" spans="1:1" s="190" customFormat="1" ht="15.75" x14ac:dyDescent="0.2">
      <c r="A209" s="146" t="s">
        <v>217</v>
      </c>
    </row>
    <row r="210" spans="1:1" ht="15.75" x14ac:dyDescent="0.2">
      <c r="A210" s="146" t="s">
        <v>291</v>
      </c>
    </row>
    <row r="211" spans="1:1" ht="15.75" x14ac:dyDescent="0.2">
      <c r="A211" s="148" t="s">
        <v>218</v>
      </c>
    </row>
    <row r="212" spans="1:1" ht="15.75" x14ac:dyDescent="0.2">
      <c r="A212" s="147" t="s">
        <v>292</v>
      </c>
    </row>
    <row r="213" spans="1:1" ht="15.75" x14ac:dyDescent="0.2">
      <c r="A213" s="147" t="s">
        <v>294</v>
      </c>
    </row>
    <row r="214" spans="1:1" ht="19.5" customHeight="1" x14ac:dyDescent="0.2">
      <c r="A214" s="146" t="s">
        <v>293</v>
      </c>
    </row>
    <row r="215" spans="1:1" ht="15.75" x14ac:dyDescent="0.2">
      <c r="A215" s="148" t="s">
        <v>219</v>
      </c>
    </row>
    <row r="216" spans="1:1" s="190" customFormat="1" ht="15.75" x14ac:dyDescent="0.2">
      <c r="A216" s="147" t="s">
        <v>220</v>
      </c>
    </row>
    <row r="217" spans="1:1" s="190" customFormat="1" ht="15.75" x14ac:dyDescent="0.2">
      <c r="A217" s="147" t="s">
        <v>221</v>
      </c>
    </row>
    <row r="218" spans="1:1" s="190" customFormat="1" ht="15.75" x14ac:dyDescent="0.2">
      <c r="A218" s="147" t="s">
        <v>222</v>
      </c>
    </row>
    <row r="219" spans="1:1" s="190" customFormat="1" ht="15.75" x14ac:dyDescent="0.2">
      <c r="A219" s="147" t="s">
        <v>223</v>
      </c>
    </row>
    <row r="220" spans="1:1" s="190" customFormat="1" ht="15.75" x14ac:dyDescent="0.2">
      <c r="A220" s="147" t="s">
        <v>224</v>
      </c>
    </row>
    <row r="221" spans="1:1" s="190" customFormat="1" ht="15.75" x14ac:dyDescent="0.2">
      <c r="A221" s="147" t="s">
        <v>225</v>
      </c>
    </row>
    <row r="222" spans="1:1" s="190" customFormat="1" ht="15.75" x14ac:dyDescent="0.2">
      <c r="A222" s="147" t="s">
        <v>226</v>
      </c>
    </row>
    <row r="223" spans="1:1" s="190" customFormat="1" ht="15.75" x14ac:dyDescent="0.2">
      <c r="A223" s="147" t="s">
        <v>227</v>
      </c>
    </row>
    <row r="224" spans="1:1" s="190" customFormat="1" ht="15.75" x14ac:dyDescent="0.2">
      <c r="A224" s="147" t="s">
        <v>295</v>
      </c>
    </row>
    <row r="225" s="190" customFormat="1" x14ac:dyDescent="0.2"/>
    <row r="226" s="190" customFormat="1" x14ac:dyDescent="0.2"/>
    <row r="227" s="190" customFormat="1" x14ac:dyDescent="0.2"/>
    <row r="228" s="190" customFormat="1" x14ac:dyDescent="0.2"/>
    <row r="229" s="190" customFormat="1" x14ac:dyDescent="0.2"/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31"/>
  <sheetViews>
    <sheetView showGridLines="0" topLeftCell="A8" zoomScaleNormal="100" zoomScaleSheetLayoutView="100" workbookViewId="0">
      <selection activeCell="DY21" sqref="DY21:EC21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0" width="2.42578125" style="2"/>
    <col min="11" max="11" width="1.5703125" style="2" customWidth="1"/>
    <col min="12" max="12" width="2.5703125" style="2" customWidth="1"/>
    <col min="13" max="13" width="2.28515625" style="2" customWidth="1"/>
    <col min="14" max="17" width="2.42578125" style="2"/>
    <col min="1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hidden="1" customWidth="1"/>
    <col min="59" max="61" width="0" style="2" hidden="1" customWidth="1"/>
    <col min="62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hidden="1" customWidth="1"/>
    <col min="88" max="88" width="3.42578125" style="2" hidden="1" customWidth="1"/>
    <col min="89" max="89" width="2.85546875" style="2" hidden="1" customWidth="1"/>
    <col min="90" max="93" width="0" style="2" hidden="1" customWidth="1"/>
    <col min="94" max="94" width="3" style="2" hidden="1" customWidth="1"/>
    <col min="95" max="97" width="0" style="2" hidden="1" customWidth="1"/>
    <col min="98" max="98" width="4.42578125" style="2" hidden="1" customWidth="1"/>
    <col min="99" max="103" width="0" style="2" hidden="1" customWidth="1"/>
    <col min="104" max="104" width="9.28515625" style="2" hidden="1" customWidth="1"/>
    <col min="105" max="106" width="7.85546875" style="2" hidden="1" customWidth="1"/>
    <col min="107" max="114" width="0" style="2" hidden="1" customWidth="1"/>
    <col min="115" max="116" width="6.5703125" style="2" hidden="1" customWidth="1"/>
    <col min="117" max="117" width="6.7109375" style="2" hidden="1" customWidth="1"/>
    <col min="118" max="120" width="0" style="2" hidden="1" customWidth="1"/>
    <col min="121" max="121" width="2.42578125" style="2"/>
    <col min="122" max="122" width="6.85546875" style="2" customWidth="1"/>
    <col min="123" max="123" width="6.85546875" style="2" hidden="1" customWidth="1"/>
    <col min="124" max="124" width="11.42578125" style="2" hidden="1" customWidth="1"/>
    <col min="125" max="125" width="2.42578125" style="2"/>
    <col min="126" max="126" width="5.140625" style="2" customWidth="1"/>
    <col min="127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262</v>
      </c>
      <c r="CF8" s="5"/>
      <c r="CG8" s="5"/>
      <c r="CH8" s="5"/>
      <c r="CI8" s="5"/>
      <c r="CJ8" s="5"/>
      <c r="CK8" s="5"/>
      <c r="CL8" s="5"/>
      <c r="CM8" s="5"/>
    </row>
    <row r="9" spans="2:133" s="73" customFormat="1" ht="20.25" hidden="1" x14ac:dyDescent="0.3">
      <c r="B9" s="73" t="s">
        <v>149</v>
      </c>
      <c r="CF9" s="74"/>
      <c r="CG9" s="74"/>
      <c r="CH9" s="74"/>
      <c r="CI9" s="74"/>
      <c r="CJ9" s="74"/>
      <c r="CK9" s="74"/>
      <c r="CL9" s="74"/>
      <c r="CM9" s="74"/>
    </row>
    <row r="10" spans="2:133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3" s="51" customFormat="1" ht="20.25" hidden="1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3" s="53" customFormat="1" ht="12.75" hidden="1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3" s="53" customFormat="1" ht="12.75" hidden="1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3" s="1" customFormat="1" ht="21" thickBot="1" x14ac:dyDescent="0.35">
      <c r="B14" s="444" t="s">
        <v>11</v>
      </c>
      <c r="C14" s="444"/>
      <c r="D14" s="444"/>
      <c r="E14" s="444"/>
      <c r="F14" s="444"/>
      <c r="G14" s="444"/>
      <c r="H14" s="444"/>
      <c r="CG14" s="9"/>
      <c r="CH14" s="9"/>
      <c r="CI14" s="9"/>
      <c r="CJ14" s="9"/>
      <c r="CK14" s="9"/>
      <c r="CL14" s="9"/>
      <c r="CM14" s="9"/>
    </row>
    <row r="15" spans="2:133" s="10" customFormat="1" ht="39.75" customHeight="1" thickBot="1" x14ac:dyDescent="0.25">
      <c r="B15" s="445" t="s">
        <v>12</v>
      </c>
      <c r="C15" s="446"/>
      <c r="D15" s="446"/>
      <c r="E15" s="446"/>
      <c r="F15" s="446"/>
      <c r="G15" s="446"/>
      <c r="H15" s="446"/>
      <c r="I15" s="446"/>
      <c r="J15" s="446"/>
      <c r="K15" s="446"/>
      <c r="L15" s="446"/>
      <c r="M15" s="446"/>
      <c r="N15" s="446"/>
      <c r="O15" s="446"/>
      <c r="P15" s="446"/>
      <c r="Q15" s="446"/>
      <c r="R15" s="446"/>
      <c r="S15" s="446"/>
      <c r="T15" s="446"/>
      <c r="U15" s="446"/>
      <c r="V15" s="446"/>
      <c r="W15" s="446"/>
      <c r="X15" s="446"/>
      <c r="Y15" s="446"/>
      <c r="Z15" s="446"/>
      <c r="AA15" s="446"/>
      <c r="AB15" s="446"/>
      <c r="AC15" s="446"/>
      <c r="AD15" s="446"/>
      <c r="AE15" s="446"/>
      <c r="AF15" s="446"/>
      <c r="AG15" s="446"/>
      <c r="AH15" s="446"/>
      <c r="AI15" s="446"/>
      <c r="AJ15" s="446"/>
      <c r="AK15" s="446"/>
      <c r="AL15" s="446"/>
      <c r="AM15" s="446"/>
      <c r="AN15" s="446"/>
      <c r="AO15" s="446"/>
      <c r="AP15" s="446"/>
      <c r="AQ15" s="446"/>
      <c r="AR15" s="446"/>
      <c r="AS15" s="446"/>
      <c r="AT15" s="446"/>
      <c r="AU15" s="446"/>
      <c r="AV15" s="446"/>
      <c r="AW15" s="446"/>
      <c r="AX15" s="446"/>
      <c r="AY15" s="446"/>
      <c r="AZ15" s="446"/>
      <c r="BA15" s="446"/>
      <c r="BB15" s="446"/>
      <c r="BC15" s="446"/>
      <c r="BD15" s="446"/>
      <c r="BE15" s="446"/>
      <c r="BF15" s="446"/>
      <c r="BG15" s="446"/>
      <c r="BH15" s="446"/>
      <c r="BI15" s="446"/>
      <c r="BJ15" s="446"/>
      <c r="BK15" s="446"/>
      <c r="BL15" s="446"/>
      <c r="BM15" s="446"/>
      <c r="BN15" s="446"/>
      <c r="BO15" s="446"/>
      <c r="BP15" s="446"/>
      <c r="BQ15" s="446"/>
      <c r="BR15" s="446"/>
      <c r="BS15" s="447"/>
      <c r="BT15" s="777" t="s">
        <v>13</v>
      </c>
      <c r="BU15" s="778"/>
      <c r="BV15" s="778"/>
      <c r="BW15" s="778"/>
      <c r="BX15" s="778"/>
      <c r="BY15" s="778"/>
      <c r="BZ15" s="778"/>
      <c r="CA15" s="778"/>
      <c r="CB15" s="778"/>
      <c r="CC15" s="778"/>
      <c r="CD15" s="778"/>
      <c r="CE15" s="778"/>
      <c r="CF15" s="778"/>
      <c r="CG15" s="778"/>
      <c r="CH15" s="778"/>
      <c r="CI15" s="778"/>
      <c r="CJ15" s="778"/>
      <c r="CK15" s="778"/>
      <c r="CL15" s="778"/>
      <c r="CM15" s="778"/>
      <c r="CN15" s="778"/>
      <c r="CO15" s="778"/>
      <c r="CP15" s="778"/>
      <c r="CQ15" s="778"/>
      <c r="CR15" s="778"/>
      <c r="CS15" s="778"/>
      <c r="CT15" s="778"/>
      <c r="CU15" s="779"/>
      <c r="CV15" s="480" t="s">
        <v>180</v>
      </c>
      <c r="CW15" s="629"/>
      <c r="CX15" s="629"/>
      <c r="CY15" s="629"/>
      <c r="CZ15" s="629"/>
      <c r="DA15" s="629"/>
      <c r="DB15" s="629"/>
      <c r="DC15" s="629"/>
      <c r="DD15" s="629"/>
      <c r="DE15" s="629"/>
      <c r="DF15" s="629"/>
      <c r="DG15" s="629"/>
      <c r="DH15" s="629"/>
      <c r="DI15" s="629"/>
      <c r="DJ15" s="629"/>
      <c r="DK15" s="629"/>
      <c r="DL15" s="629"/>
      <c r="DM15" s="629"/>
      <c r="DN15" s="629"/>
      <c r="DO15" s="629"/>
      <c r="DP15" s="629"/>
      <c r="DQ15" s="629"/>
      <c r="DR15" s="629"/>
      <c r="DS15" s="629"/>
      <c r="DT15" s="629"/>
      <c r="DU15" s="629"/>
      <c r="DV15" s="629"/>
      <c r="DW15" s="629"/>
      <c r="DX15" s="481"/>
      <c r="DY15" s="359" t="s">
        <v>15</v>
      </c>
      <c r="DZ15" s="360"/>
      <c r="EA15" s="360"/>
      <c r="EB15" s="360"/>
      <c r="EC15" s="361"/>
    </row>
    <row r="16" spans="2:133" s="13" customFormat="1" ht="15" customHeight="1" thickBot="1" x14ac:dyDescent="0.25">
      <c r="B16" s="593" t="s">
        <v>16</v>
      </c>
      <c r="C16" s="594"/>
      <c r="D16" s="594"/>
      <c r="E16" s="594"/>
      <c r="F16" s="594"/>
      <c r="G16" s="594"/>
      <c r="H16" s="594"/>
      <c r="I16" s="594"/>
      <c r="J16" s="594"/>
      <c r="K16" s="594"/>
      <c r="L16" s="594"/>
      <c r="M16" s="594"/>
      <c r="N16" s="594"/>
      <c r="O16" s="594"/>
      <c r="P16" s="594"/>
      <c r="Q16" s="595"/>
      <c r="R16" s="593" t="s">
        <v>17</v>
      </c>
      <c r="S16" s="594"/>
      <c r="T16" s="594"/>
      <c r="U16" s="594"/>
      <c r="V16" s="594"/>
      <c r="W16" s="594"/>
      <c r="X16" s="594"/>
      <c r="Y16" s="594"/>
      <c r="Z16" s="594"/>
      <c r="AA16" s="594"/>
      <c r="AB16" s="594"/>
      <c r="AC16" s="594"/>
      <c r="AD16" s="594"/>
      <c r="AE16" s="594"/>
      <c r="AF16" s="594"/>
      <c r="AG16" s="594"/>
      <c r="AH16" s="594"/>
      <c r="AI16" s="594"/>
      <c r="AJ16" s="594"/>
      <c r="AK16" s="594"/>
      <c r="AL16" s="594"/>
      <c r="AM16" s="594"/>
      <c r="AN16" s="594"/>
      <c r="AO16" s="594"/>
      <c r="AP16" s="594"/>
      <c r="AQ16" s="594"/>
      <c r="AR16" s="594"/>
      <c r="AS16" s="594"/>
      <c r="AT16" s="594"/>
      <c r="AU16" s="594"/>
      <c r="AV16" s="594"/>
      <c r="AW16" s="594"/>
      <c r="AX16" s="11"/>
      <c r="AY16" s="11"/>
      <c r="AZ16" s="11"/>
      <c r="BA16" s="11"/>
      <c r="BB16" s="12"/>
      <c r="BC16" s="12"/>
      <c r="BD16" s="12"/>
      <c r="BE16" s="12"/>
      <c r="BF16" s="12"/>
      <c r="BG16" s="12"/>
      <c r="BH16" s="12"/>
      <c r="BI16" s="12"/>
      <c r="BJ16" s="387" t="s">
        <v>18</v>
      </c>
      <c r="BK16" s="388"/>
      <c r="BL16" s="388"/>
      <c r="BM16" s="388"/>
      <c r="BN16" s="388"/>
      <c r="BO16" s="388"/>
      <c r="BP16" s="387" t="s">
        <v>19</v>
      </c>
      <c r="BQ16" s="388"/>
      <c r="BR16" s="388"/>
      <c r="BS16" s="389"/>
      <c r="BT16" s="368" t="s">
        <v>20</v>
      </c>
      <c r="BU16" s="369"/>
      <c r="BV16" s="369"/>
      <c r="BW16" s="369"/>
      <c r="BX16" s="369"/>
      <c r="BY16" s="369"/>
      <c r="BZ16" s="369"/>
      <c r="CA16" s="369"/>
      <c r="CB16" s="369"/>
      <c r="CC16" s="369"/>
      <c r="CD16" s="369"/>
      <c r="CE16" s="369"/>
      <c r="CF16" s="369"/>
      <c r="CG16" s="369"/>
      <c r="CH16" s="370"/>
      <c r="CI16" s="368" t="s">
        <v>21</v>
      </c>
      <c r="CJ16" s="369"/>
      <c r="CK16" s="369"/>
      <c r="CL16" s="369"/>
      <c r="CM16" s="369"/>
      <c r="CN16" s="369"/>
      <c r="CO16" s="369"/>
      <c r="CP16" s="369"/>
      <c r="CQ16" s="369"/>
      <c r="CR16" s="369"/>
      <c r="CS16" s="369"/>
      <c r="CT16" s="369"/>
      <c r="CU16" s="370"/>
      <c r="CV16" s="484"/>
      <c r="CW16" s="630"/>
      <c r="CX16" s="630"/>
      <c r="CY16" s="630"/>
      <c r="CZ16" s="630"/>
      <c r="DA16" s="630"/>
      <c r="DB16" s="630"/>
      <c r="DC16" s="630"/>
      <c r="DD16" s="630"/>
      <c r="DE16" s="630"/>
      <c r="DF16" s="630"/>
      <c r="DG16" s="630"/>
      <c r="DH16" s="630"/>
      <c r="DI16" s="630"/>
      <c r="DJ16" s="630"/>
      <c r="DK16" s="630"/>
      <c r="DL16" s="630"/>
      <c r="DM16" s="630"/>
      <c r="DN16" s="630"/>
      <c r="DO16" s="630"/>
      <c r="DP16" s="630"/>
      <c r="DQ16" s="630"/>
      <c r="DR16" s="630"/>
      <c r="DS16" s="630"/>
      <c r="DT16" s="630"/>
      <c r="DU16" s="630"/>
      <c r="DV16" s="630"/>
      <c r="DW16" s="630"/>
      <c r="DX16" s="485"/>
      <c r="DY16" s="362"/>
      <c r="DZ16" s="363"/>
      <c r="EA16" s="363"/>
      <c r="EB16" s="363"/>
      <c r="EC16" s="364"/>
    </row>
    <row r="17" spans="2:133" s="15" customFormat="1" ht="14.25" customHeight="1" x14ac:dyDescent="0.2">
      <c r="B17" s="387" t="s">
        <v>22</v>
      </c>
      <c r="C17" s="388"/>
      <c r="D17" s="459"/>
      <c r="E17" s="458" t="s">
        <v>155</v>
      </c>
      <c r="F17" s="388"/>
      <c r="G17" s="388"/>
      <c r="H17" s="388"/>
      <c r="I17" s="458" t="s">
        <v>178</v>
      </c>
      <c r="J17" s="388"/>
      <c r="K17" s="388"/>
      <c r="L17" s="388"/>
      <c r="M17" s="388"/>
      <c r="N17" s="458" t="s">
        <v>24</v>
      </c>
      <c r="O17" s="388"/>
      <c r="P17" s="388"/>
      <c r="Q17" s="388"/>
      <c r="R17" s="596" t="s">
        <v>25</v>
      </c>
      <c r="S17" s="597"/>
      <c r="T17" s="597"/>
      <c r="U17" s="597"/>
      <c r="V17" s="597" t="s">
        <v>132</v>
      </c>
      <c r="W17" s="597"/>
      <c r="X17" s="597"/>
      <c r="Y17" s="597"/>
      <c r="Z17" s="597" t="s">
        <v>133</v>
      </c>
      <c r="AA17" s="597"/>
      <c r="AB17" s="597"/>
      <c r="AC17" s="597"/>
      <c r="AD17" s="597" t="s">
        <v>26</v>
      </c>
      <c r="AE17" s="597"/>
      <c r="AF17" s="597"/>
      <c r="AG17" s="597"/>
      <c r="AH17" s="597" t="s">
        <v>27</v>
      </c>
      <c r="AI17" s="597"/>
      <c r="AJ17" s="597"/>
      <c r="AK17" s="597"/>
      <c r="AL17" s="597" t="s">
        <v>28</v>
      </c>
      <c r="AM17" s="597"/>
      <c r="AN17" s="597"/>
      <c r="AO17" s="597"/>
      <c r="AP17" s="597" t="s">
        <v>29</v>
      </c>
      <c r="AQ17" s="597"/>
      <c r="AR17" s="597"/>
      <c r="AS17" s="597"/>
      <c r="AT17" s="597" t="s">
        <v>30</v>
      </c>
      <c r="AU17" s="597"/>
      <c r="AV17" s="597"/>
      <c r="AW17" s="460"/>
      <c r="AX17" s="384" t="s">
        <v>122</v>
      </c>
      <c r="AY17" s="385"/>
      <c r="AZ17" s="385"/>
      <c r="BA17" s="386"/>
      <c r="BB17" s="385" t="s">
        <v>134</v>
      </c>
      <c r="BC17" s="385"/>
      <c r="BD17" s="385"/>
      <c r="BE17" s="385"/>
      <c r="BF17" s="456" t="s">
        <v>123</v>
      </c>
      <c r="BG17" s="385"/>
      <c r="BH17" s="385"/>
      <c r="BI17" s="386"/>
      <c r="BJ17" s="387"/>
      <c r="BK17" s="388"/>
      <c r="BL17" s="388"/>
      <c r="BM17" s="388"/>
      <c r="BN17" s="388"/>
      <c r="BO17" s="388"/>
      <c r="BP17" s="387"/>
      <c r="BQ17" s="388"/>
      <c r="BR17" s="388"/>
      <c r="BS17" s="389"/>
      <c r="BT17" s="455" t="s">
        <v>31</v>
      </c>
      <c r="BU17" s="442"/>
      <c r="BV17" s="442"/>
      <c r="BW17" s="443"/>
      <c r="BX17" s="14"/>
      <c r="BY17" s="14"/>
      <c r="BZ17" s="441" t="s">
        <v>32</v>
      </c>
      <c r="CA17" s="442"/>
      <c r="CB17" s="442"/>
      <c r="CC17" s="442"/>
      <c r="CD17" s="443"/>
      <c r="CE17" s="441" t="s">
        <v>33</v>
      </c>
      <c r="CF17" s="442"/>
      <c r="CG17" s="442"/>
      <c r="CH17" s="454"/>
      <c r="CI17" s="400" t="s">
        <v>34</v>
      </c>
      <c r="CJ17" s="401"/>
      <c r="CK17" s="401"/>
      <c r="CL17" s="402"/>
      <c r="CM17" s="406" t="s">
        <v>32</v>
      </c>
      <c r="CN17" s="401"/>
      <c r="CO17" s="401"/>
      <c r="CP17" s="401"/>
      <c r="CQ17" s="402"/>
      <c r="CR17" s="406" t="s">
        <v>35</v>
      </c>
      <c r="CS17" s="401"/>
      <c r="CT17" s="401"/>
      <c r="CU17" s="401"/>
      <c r="CV17" s="410" t="s">
        <v>36</v>
      </c>
      <c r="CW17" s="379"/>
      <c r="CX17" s="379"/>
      <c r="CY17" s="379"/>
      <c r="CZ17" s="379"/>
      <c r="DA17" s="379"/>
      <c r="DB17" s="379"/>
      <c r="DC17" s="379"/>
      <c r="DD17" s="379"/>
      <c r="DE17" s="379"/>
      <c r="DF17" s="379"/>
      <c r="DG17" s="380"/>
      <c r="DH17" s="379" t="s">
        <v>37</v>
      </c>
      <c r="DI17" s="379"/>
      <c r="DJ17" s="379"/>
      <c r="DK17" s="379"/>
      <c r="DL17" s="379"/>
      <c r="DM17" s="379"/>
      <c r="DN17" s="379"/>
      <c r="DO17" s="379"/>
      <c r="DP17" s="380"/>
      <c r="DQ17" s="410" t="s">
        <v>38</v>
      </c>
      <c r="DR17" s="379"/>
      <c r="DS17" s="379"/>
      <c r="DT17" s="379"/>
      <c r="DU17" s="379"/>
      <c r="DV17" s="379"/>
      <c r="DW17" s="379"/>
      <c r="DX17" s="380"/>
      <c r="DY17" s="362"/>
      <c r="DZ17" s="363"/>
      <c r="EA17" s="363"/>
      <c r="EB17" s="363"/>
      <c r="EC17" s="364"/>
    </row>
    <row r="18" spans="2:133" s="13" customFormat="1" ht="1.5" customHeight="1" thickBot="1" x14ac:dyDescent="0.25">
      <c r="B18" s="387"/>
      <c r="C18" s="388"/>
      <c r="D18" s="459"/>
      <c r="E18" s="458"/>
      <c r="F18" s="388"/>
      <c r="G18" s="388"/>
      <c r="H18" s="388"/>
      <c r="I18" s="458"/>
      <c r="J18" s="388"/>
      <c r="K18" s="388"/>
      <c r="L18" s="388"/>
      <c r="M18" s="388"/>
      <c r="N18" s="458"/>
      <c r="O18" s="388"/>
      <c r="P18" s="388"/>
      <c r="Q18" s="388"/>
      <c r="R18" s="598"/>
      <c r="S18" s="599"/>
      <c r="T18" s="599"/>
      <c r="U18" s="599"/>
      <c r="V18" s="599"/>
      <c r="W18" s="599"/>
      <c r="X18" s="599"/>
      <c r="Y18" s="599"/>
      <c r="Z18" s="599"/>
      <c r="AA18" s="599"/>
      <c r="AB18" s="599"/>
      <c r="AC18" s="599"/>
      <c r="AD18" s="599"/>
      <c r="AE18" s="599"/>
      <c r="AF18" s="599"/>
      <c r="AG18" s="599"/>
      <c r="AH18" s="599"/>
      <c r="AI18" s="599"/>
      <c r="AJ18" s="599"/>
      <c r="AK18" s="599"/>
      <c r="AL18" s="599"/>
      <c r="AM18" s="599"/>
      <c r="AN18" s="599"/>
      <c r="AO18" s="599"/>
      <c r="AP18" s="599"/>
      <c r="AQ18" s="599"/>
      <c r="AR18" s="599"/>
      <c r="AS18" s="599"/>
      <c r="AT18" s="599"/>
      <c r="AU18" s="599"/>
      <c r="AV18" s="599"/>
      <c r="AW18" s="600"/>
      <c r="AX18" s="387"/>
      <c r="AY18" s="388"/>
      <c r="AZ18" s="388"/>
      <c r="BA18" s="389"/>
      <c r="BB18" s="388"/>
      <c r="BC18" s="388"/>
      <c r="BD18" s="388"/>
      <c r="BE18" s="388"/>
      <c r="BF18" s="458"/>
      <c r="BG18" s="388"/>
      <c r="BH18" s="388"/>
      <c r="BI18" s="389"/>
      <c r="BJ18" s="390"/>
      <c r="BK18" s="391"/>
      <c r="BL18" s="391"/>
      <c r="BM18" s="391"/>
      <c r="BN18" s="391"/>
      <c r="BO18" s="391"/>
      <c r="BP18" s="387"/>
      <c r="BQ18" s="388"/>
      <c r="BR18" s="388"/>
      <c r="BS18" s="389"/>
      <c r="BT18" s="400"/>
      <c r="BU18" s="401"/>
      <c r="BV18" s="401"/>
      <c r="BW18" s="402"/>
      <c r="BX18" s="16"/>
      <c r="BY18" s="16"/>
      <c r="BZ18" s="406"/>
      <c r="CA18" s="401"/>
      <c r="CB18" s="401"/>
      <c r="CC18" s="401"/>
      <c r="CD18" s="402"/>
      <c r="CE18" s="406"/>
      <c r="CF18" s="401"/>
      <c r="CG18" s="401"/>
      <c r="CH18" s="408"/>
      <c r="CI18" s="400"/>
      <c r="CJ18" s="401"/>
      <c r="CK18" s="401"/>
      <c r="CL18" s="402"/>
      <c r="CM18" s="406"/>
      <c r="CN18" s="401"/>
      <c r="CO18" s="401"/>
      <c r="CP18" s="401"/>
      <c r="CQ18" s="402"/>
      <c r="CR18" s="406"/>
      <c r="CS18" s="401"/>
      <c r="CT18" s="401"/>
      <c r="CU18" s="401"/>
      <c r="CV18" s="411"/>
      <c r="CW18" s="382"/>
      <c r="CX18" s="382"/>
      <c r="CY18" s="382"/>
      <c r="CZ18" s="382"/>
      <c r="DA18" s="382"/>
      <c r="DB18" s="382"/>
      <c r="DC18" s="382"/>
      <c r="DD18" s="382"/>
      <c r="DE18" s="382"/>
      <c r="DF18" s="382"/>
      <c r="DG18" s="412"/>
      <c r="DH18" s="381"/>
      <c r="DI18" s="381"/>
      <c r="DJ18" s="381"/>
      <c r="DK18" s="381"/>
      <c r="DL18" s="382"/>
      <c r="DM18" s="382"/>
      <c r="DN18" s="381"/>
      <c r="DO18" s="381"/>
      <c r="DP18" s="383"/>
      <c r="DQ18" s="414"/>
      <c r="DR18" s="381"/>
      <c r="DS18" s="381"/>
      <c r="DT18" s="381"/>
      <c r="DU18" s="381"/>
      <c r="DV18" s="381"/>
      <c r="DW18" s="381"/>
      <c r="DX18" s="383"/>
      <c r="DY18" s="362"/>
      <c r="DZ18" s="363"/>
      <c r="EA18" s="363"/>
      <c r="EB18" s="363"/>
      <c r="EC18" s="364"/>
    </row>
    <row r="19" spans="2:133" s="13" customFormat="1" ht="54.75" customHeight="1" x14ac:dyDescent="0.2">
      <c r="B19" s="438"/>
      <c r="C19" s="439"/>
      <c r="D19" s="461"/>
      <c r="E19" s="460"/>
      <c r="F19" s="439"/>
      <c r="G19" s="439"/>
      <c r="H19" s="439"/>
      <c r="I19" s="460"/>
      <c r="J19" s="439"/>
      <c r="K19" s="439"/>
      <c r="L19" s="439"/>
      <c r="M19" s="439"/>
      <c r="N19" s="460"/>
      <c r="O19" s="439"/>
      <c r="P19" s="439"/>
      <c r="Q19" s="439"/>
      <c r="R19" s="598"/>
      <c r="S19" s="599"/>
      <c r="T19" s="599"/>
      <c r="U19" s="599"/>
      <c r="V19" s="599"/>
      <c r="W19" s="599"/>
      <c r="X19" s="599"/>
      <c r="Y19" s="599"/>
      <c r="Z19" s="599"/>
      <c r="AA19" s="599"/>
      <c r="AB19" s="599"/>
      <c r="AC19" s="599"/>
      <c r="AD19" s="599"/>
      <c r="AE19" s="599"/>
      <c r="AF19" s="599"/>
      <c r="AG19" s="599"/>
      <c r="AH19" s="599"/>
      <c r="AI19" s="599"/>
      <c r="AJ19" s="599"/>
      <c r="AK19" s="599"/>
      <c r="AL19" s="599"/>
      <c r="AM19" s="599"/>
      <c r="AN19" s="599"/>
      <c r="AO19" s="599"/>
      <c r="AP19" s="599"/>
      <c r="AQ19" s="599"/>
      <c r="AR19" s="599"/>
      <c r="AS19" s="599"/>
      <c r="AT19" s="599"/>
      <c r="AU19" s="599"/>
      <c r="AV19" s="599"/>
      <c r="AW19" s="600"/>
      <c r="AX19" s="438"/>
      <c r="AY19" s="439"/>
      <c r="AZ19" s="439"/>
      <c r="BA19" s="440"/>
      <c r="BB19" s="439"/>
      <c r="BC19" s="439"/>
      <c r="BD19" s="439"/>
      <c r="BE19" s="439"/>
      <c r="BF19" s="460"/>
      <c r="BG19" s="439"/>
      <c r="BH19" s="439"/>
      <c r="BI19" s="440"/>
      <c r="BJ19" s="577" t="s">
        <v>39</v>
      </c>
      <c r="BK19" s="578"/>
      <c r="BL19" s="578"/>
      <c r="BM19" s="578" t="s">
        <v>40</v>
      </c>
      <c r="BN19" s="578"/>
      <c r="BO19" s="579"/>
      <c r="BP19" s="438"/>
      <c r="BQ19" s="439"/>
      <c r="BR19" s="439"/>
      <c r="BS19" s="440"/>
      <c r="BT19" s="403"/>
      <c r="BU19" s="404"/>
      <c r="BV19" s="404"/>
      <c r="BW19" s="405"/>
      <c r="BX19" s="17"/>
      <c r="BY19" s="17"/>
      <c r="BZ19" s="407"/>
      <c r="CA19" s="404"/>
      <c r="CB19" s="404"/>
      <c r="CC19" s="404"/>
      <c r="CD19" s="405"/>
      <c r="CE19" s="407"/>
      <c r="CF19" s="404"/>
      <c r="CG19" s="404"/>
      <c r="CH19" s="409"/>
      <c r="CI19" s="403"/>
      <c r="CJ19" s="404"/>
      <c r="CK19" s="404"/>
      <c r="CL19" s="405"/>
      <c r="CM19" s="407"/>
      <c r="CN19" s="404"/>
      <c r="CO19" s="404"/>
      <c r="CP19" s="404"/>
      <c r="CQ19" s="405"/>
      <c r="CR19" s="407"/>
      <c r="CS19" s="404"/>
      <c r="CT19" s="404"/>
      <c r="CU19" s="404"/>
      <c r="CV19" s="371" t="s">
        <v>32</v>
      </c>
      <c r="CW19" s="372"/>
      <c r="CX19" s="372"/>
      <c r="CY19" s="372"/>
      <c r="CZ19" s="87"/>
      <c r="DA19" s="372" t="s">
        <v>41</v>
      </c>
      <c r="DB19" s="372"/>
      <c r="DC19" s="373"/>
      <c r="DD19" s="373"/>
      <c r="DE19" s="373"/>
      <c r="DF19" s="373"/>
      <c r="DG19" s="374"/>
      <c r="DH19" s="395" t="s">
        <v>42</v>
      </c>
      <c r="DI19" s="395"/>
      <c r="DJ19" s="396"/>
      <c r="DK19" s="86"/>
      <c r="DL19" s="394" t="s">
        <v>154</v>
      </c>
      <c r="DM19" s="394"/>
      <c r="DN19" s="395" t="s">
        <v>43</v>
      </c>
      <c r="DO19" s="395"/>
      <c r="DP19" s="425"/>
      <c r="DQ19" s="413" t="s">
        <v>44</v>
      </c>
      <c r="DR19" s="394"/>
      <c r="DS19" s="88"/>
      <c r="DT19" s="88"/>
      <c r="DU19" s="395" t="s">
        <v>45</v>
      </c>
      <c r="DV19" s="395"/>
      <c r="DW19" s="395"/>
      <c r="DX19" s="425"/>
      <c r="DY19" s="365"/>
      <c r="DZ19" s="366"/>
      <c r="EA19" s="366"/>
      <c r="EB19" s="366"/>
      <c r="EC19" s="367"/>
    </row>
    <row r="20" spans="2:133" s="13" customFormat="1" ht="12.75" customHeight="1" x14ac:dyDescent="0.2">
      <c r="B20" s="572">
        <v>1</v>
      </c>
      <c r="C20" s="571"/>
      <c r="D20" s="571"/>
      <c r="E20" s="571">
        <v>2</v>
      </c>
      <c r="F20" s="571"/>
      <c r="G20" s="571"/>
      <c r="H20" s="571"/>
      <c r="I20" s="233">
        <v>3</v>
      </c>
      <c r="J20" s="231"/>
      <c r="K20" s="231"/>
      <c r="L20" s="231"/>
      <c r="M20" s="231"/>
      <c r="N20" s="571">
        <v>4</v>
      </c>
      <c r="O20" s="571"/>
      <c r="P20" s="571"/>
      <c r="Q20" s="233"/>
      <c r="R20" s="572">
        <v>5</v>
      </c>
      <c r="S20" s="571"/>
      <c r="T20" s="571"/>
      <c r="U20" s="571"/>
      <c r="V20" s="233">
        <v>6</v>
      </c>
      <c r="W20" s="231"/>
      <c r="X20" s="231"/>
      <c r="Y20" s="231"/>
      <c r="Z20" s="231"/>
      <c r="AA20" s="231"/>
      <c r="AB20" s="231"/>
      <c r="AC20" s="232"/>
      <c r="AD20" s="571">
        <v>7</v>
      </c>
      <c r="AE20" s="571"/>
      <c r="AF20" s="571"/>
      <c r="AG20" s="571"/>
      <c r="AH20" s="571">
        <v>8</v>
      </c>
      <c r="AI20" s="571"/>
      <c r="AJ20" s="571"/>
      <c r="AK20" s="571"/>
      <c r="AL20" s="571">
        <v>9</v>
      </c>
      <c r="AM20" s="571"/>
      <c r="AN20" s="571"/>
      <c r="AO20" s="571"/>
      <c r="AP20" s="571">
        <v>10</v>
      </c>
      <c r="AQ20" s="571"/>
      <c r="AR20" s="571"/>
      <c r="AS20" s="571"/>
      <c r="AT20" s="571">
        <v>11</v>
      </c>
      <c r="AU20" s="571"/>
      <c r="AV20" s="571"/>
      <c r="AW20" s="233"/>
      <c r="AX20" s="572">
        <v>12</v>
      </c>
      <c r="AY20" s="571"/>
      <c r="AZ20" s="571"/>
      <c r="BA20" s="573"/>
      <c r="BB20" s="232">
        <v>12</v>
      </c>
      <c r="BC20" s="571"/>
      <c r="BD20" s="571"/>
      <c r="BE20" s="233"/>
      <c r="BF20" s="571">
        <v>12</v>
      </c>
      <c r="BG20" s="571"/>
      <c r="BH20" s="571"/>
      <c r="BI20" s="573"/>
      <c r="BJ20" s="397" t="s">
        <v>281</v>
      </c>
      <c r="BK20" s="231"/>
      <c r="BL20" s="231"/>
      <c r="BM20" s="231"/>
      <c r="BN20" s="231"/>
      <c r="BO20" s="231"/>
      <c r="BP20" s="574">
        <v>6</v>
      </c>
      <c r="BQ20" s="575"/>
      <c r="BR20" s="575"/>
      <c r="BS20" s="576"/>
      <c r="BT20" s="393">
        <v>7</v>
      </c>
      <c r="BU20" s="376"/>
      <c r="BV20" s="376"/>
      <c r="BW20" s="377"/>
      <c r="BX20" s="20"/>
      <c r="BY20" s="20"/>
      <c r="BZ20" s="375">
        <v>8</v>
      </c>
      <c r="CA20" s="376"/>
      <c r="CB20" s="376"/>
      <c r="CC20" s="376"/>
      <c r="CD20" s="377"/>
      <c r="CE20" s="375">
        <v>9</v>
      </c>
      <c r="CF20" s="376"/>
      <c r="CG20" s="376"/>
      <c r="CH20" s="378"/>
      <c r="CI20" s="393">
        <v>18</v>
      </c>
      <c r="CJ20" s="376"/>
      <c r="CK20" s="376"/>
      <c r="CL20" s="377"/>
      <c r="CM20" s="375">
        <v>19</v>
      </c>
      <c r="CN20" s="376"/>
      <c r="CO20" s="376"/>
      <c r="CP20" s="376"/>
      <c r="CQ20" s="377"/>
      <c r="CR20" s="375">
        <v>20</v>
      </c>
      <c r="CS20" s="376"/>
      <c r="CT20" s="376"/>
      <c r="CU20" s="376"/>
      <c r="CV20" s="418">
        <v>21</v>
      </c>
      <c r="CW20" s="419"/>
      <c r="CX20" s="419"/>
      <c r="CY20" s="419"/>
      <c r="CZ20" s="419"/>
      <c r="DA20" s="419"/>
      <c r="DB20" s="419"/>
      <c r="DC20" s="419"/>
      <c r="DD20" s="419"/>
      <c r="DE20" s="419"/>
      <c r="DF20" s="419"/>
      <c r="DG20" s="421"/>
      <c r="DH20" s="419">
        <v>22</v>
      </c>
      <c r="DI20" s="419"/>
      <c r="DJ20" s="419"/>
      <c r="DK20" s="419"/>
      <c r="DL20" s="420"/>
      <c r="DM20" s="420"/>
      <c r="DN20" s="419"/>
      <c r="DO20" s="419"/>
      <c r="DP20" s="421"/>
      <c r="DQ20" s="418">
        <v>10</v>
      </c>
      <c r="DR20" s="419"/>
      <c r="DS20" s="419"/>
      <c r="DT20" s="419"/>
      <c r="DU20" s="419"/>
      <c r="DV20" s="419"/>
      <c r="DW20" s="419"/>
      <c r="DX20" s="421"/>
      <c r="DY20" s="422">
        <v>11</v>
      </c>
      <c r="DZ20" s="423"/>
      <c r="EA20" s="423"/>
      <c r="EB20" s="423"/>
      <c r="EC20" s="424"/>
    </row>
    <row r="21" spans="2:133" s="24" customFormat="1" ht="30.75" customHeight="1" thickBot="1" x14ac:dyDescent="0.25">
      <c r="B21" s="564"/>
      <c r="C21" s="565"/>
      <c r="D21" s="565"/>
      <c r="E21" s="566">
        <v>4482</v>
      </c>
      <c r="F21" s="566"/>
      <c r="G21" s="566"/>
      <c r="H21" s="566"/>
      <c r="I21" s="235"/>
      <c r="J21" s="236"/>
      <c r="K21" s="236"/>
      <c r="L21" s="236"/>
      <c r="M21" s="236"/>
      <c r="N21" s="560">
        <f>E21*B21*I21</f>
        <v>0</v>
      </c>
      <c r="O21" s="560"/>
      <c r="P21" s="560"/>
      <c r="Q21" s="242"/>
      <c r="R21" s="745"/>
      <c r="S21" s="568"/>
      <c r="T21" s="568"/>
      <c r="U21" s="568"/>
      <c r="V21" s="568"/>
      <c r="W21" s="568"/>
      <c r="X21" s="568"/>
      <c r="Y21" s="568"/>
      <c r="Z21" s="568"/>
      <c r="AA21" s="568"/>
      <c r="AB21" s="568"/>
      <c r="AC21" s="568"/>
      <c r="AD21" s="568"/>
      <c r="AE21" s="568"/>
      <c r="AF21" s="568"/>
      <c r="AG21" s="568"/>
      <c r="AH21" s="568"/>
      <c r="AI21" s="568"/>
      <c r="AJ21" s="568"/>
      <c r="AK21" s="568"/>
      <c r="AL21" s="568"/>
      <c r="AM21" s="568"/>
      <c r="AN21" s="568"/>
      <c r="AO21" s="568"/>
      <c r="AP21" s="568"/>
      <c r="AQ21" s="568"/>
      <c r="AR21" s="568"/>
      <c r="AS21" s="568"/>
      <c r="AT21" s="560">
        <f>SUM(R21:AS21)</f>
        <v>0</v>
      </c>
      <c r="AU21" s="560"/>
      <c r="AV21" s="560"/>
      <c r="AW21" s="242"/>
      <c r="AX21" s="569">
        <f>IF(B21&gt;1,N21+N21*(R21+Z21+AD21+AH21+AL21+AP21)+(N21/B21*1*V21),0)</f>
        <v>0</v>
      </c>
      <c r="AY21" s="566"/>
      <c r="AZ21" s="566"/>
      <c r="BA21" s="570"/>
      <c r="BB21" s="282">
        <f>IF(B21&lt;=1,N21+N21*(R21+V21+Z21+AD21+AH21+AL21+AP21),0)</f>
        <v>0</v>
      </c>
      <c r="BC21" s="566"/>
      <c r="BD21" s="566"/>
      <c r="BE21" s="280"/>
      <c r="BF21" s="560">
        <f>AX21+BB21</f>
        <v>0</v>
      </c>
      <c r="BG21" s="560"/>
      <c r="BH21" s="560"/>
      <c r="BI21" s="561"/>
      <c r="BJ21" s="343">
        <v>1.7</v>
      </c>
      <c r="BK21" s="243"/>
      <c r="BL21" s="243"/>
      <c r="BM21" s="344">
        <v>0.5</v>
      </c>
      <c r="BN21" s="345"/>
      <c r="BO21" s="346"/>
      <c r="BP21" s="559">
        <f>BF21*SUM(BJ21:BO21)</f>
        <v>0</v>
      </c>
      <c r="BQ21" s="560"/>
      <c r="BR21" s="560"/>
      <c r="BS21" s="561"/>
      <c r="BT21" s="339">
        <v>3.5</v>
      </c>
      <c r="BU21" s="340"/>
      <c r="BV21" s="340"/>
      <c r="BW21" s="341"/>
      <c r="BX21" s="79">
        <f>IF(B21&gt;=1,((N21/B21*1)+(N21/B21*1)*AT21+DL21+DM21)*0.15/3.5*BT21,0)</f>
        <v>0</v>
      </c>
      <c r="BY21" s="84">
        <f>IF(BX21=0,(BF21+DL21+DM21)*0.15/3.5*BT21,0)</f>
        <v>0</v>
      </c>
      <c r="BZ21" s="242">
        <f>BX21+BY21</f>
        <v>0</v>
      </c>
      <c r="CA21" s="243"/>
      <c r="CB21" s="243"/>
      <c r="CC21" s="243"/>
      <c r="CD21" s="342"/>
      <c r="CE21" s="242">
        <f>BZ21*SUM(BJ21:BO21)</f>
        <v>0</v>
      </c>
      <c r="CF21" s="243"/>
      <c r="CG21" s="243"/>
      <c r="CH21" s="244"/>
      <c r="CI21" s="241"/>
      <c r="CJ21" s="239"/>
      <c r="CK21" s="239"/>
      <c r="CL21" s="240"/>
      <c r="CM21" s="242">
        <f>N21*CI21</f>
        <v>0</v>
      </c>
      <c r="CN21" s="243"/>
      <c r="CO21" s="243"/>
      <c r="CP21" s="243"/>
      <c r="CQ21" s="342"/>
      <c r="CR21" s="242">
        <f>CM21*SUM(BJ21:BO21)</f>
        <v>0</v>
      </c>
      <c r="CS21" s="243"/>
      <c r="CT21" s="243"/>
      <c r="CU21" s="243"/>
      <c r="CV21" s="241"/>
      <c r="CW21" s="239"/>
      <c r="CX21" s="239"/>
      <c r="CY21" s="239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242">
        <f>(DA21+DB21)*SUM(BJ21:BO21)</f>
        <v>0</v>
      </c>
      <c r="DD21" s="243"/>
      <c r="DE21" s="243"/>
      <c r="DF21" s="243"/>
      <c r="DG21" s="244"/>
      <c r="DH21" s="239"/>
      <c r="DI21" s="239"/>
      <c r="DJ21" s="240"/>
      <c r="DK21" s="84">
        <f>DH21*B21</f>
        <v>0</v>
      </c>
      <c r="DL21" s="84">
        <f>IF(B21&gt;=1,DK21/B21*1,0)</f>
        <v>0</v>
      </c>
      <c r="DM21" s="84">
        <f>IF(DL21=0,DK21,0)</f>
        <v>0</v>
      </c>
      <c r="DN21" s="242">
        <f>DH21*B21*SUM(BJ21:BO21)</f>
        <v>0</v>
      </c>
      <c r="DO21" s="243"/>
      <c r="DP21" s="244"/>
      <c r="DQ21" s="332"/>
      <c r="DR21" s="333"/>
      <c r="DS21" s="139">
        <f>IF(B21&gt;1,BP21/B21*1*DQ21,0)</f>
        <v>0</v>
      </c>
      <c r="DT21" s="139">
        <f>IF(B21&lt;=1,BP21*B21*DQ21,0)</f>
        <v>0</v>
      </c>
      <c r="DU21" s="243">
        <f>DS21+DT21</f>
        <v>0</v>
      </c>
      <c r="DV21" s="243"/>
      <c r="DW21" s="243"/>
      <c r="DX21" s="244"/>
      <c r="DY21" s="415">
        <f>BP21+CE21+CR21+DC21+DN21+DU21</f>
        <v>0</v>
      </c>
      <c r="DZ21" s="416"/>
      <c r="EA21" s="416"/>
      <c r="EB21" s="416"/>
      <c r="EC21" s="417"/>
    </row>
    <row r="22" spans="2:133" s="55" customFormat="1" ht="21.75" customHeight="1" x14ac:dyDescent="0.2">
      <c r="E22" s="26"/>
      <c r="F22" s="26"/>
      <c r="G22" s="26"/>
      <c r="H22" s="26"/>
      <c r="I22" s="557" t="s">
        <v>158</v>
      </c>
      <c r="J22" s="557"/>
      <c r="K22" s="557"/>
      <c r="L22" s="557"/>
      <c r="M22" s="557"/>
      <c r="N22" s="56"/>
      <c r="R22" s="558" t="s">
        <v>47</v>
      </c>
      <c r="S22" s="558"/>
      <c r="T22" s="558"/>
      <c r="U22" s="558"/>
      <c r="V22" s="558" t="s">
        <v>137</v>
      </c>
      <c r="W22" s="558"/>
      <c r="X22" s="558"/>
      <c r="Y22" s="558"/>
      <c r="Z22" s="558" t="s">
        <v>138</v>
      </c>
      <c r="AA22" s="558"/>
      <c r="AB22" s="558"/>
      <c r="AC22" s="558"/>
      <c r="AD22" s="558" t="s">
        <v>48</v>
      </c>
      <c r="AE22" s="558"/>
      <c r="AF22" s="558"/>
      <c r="AG22" s="558"/>
      <c r="AH22" s="558" t="s">
        <v>49</v>
      </c>
      <c r="AI22" s="558"/>
      <c r="AJ22" s="558"/>
      <c r="AK22" s="558"/>
      <c r="AL22" s="558" t="s">
        <v>50</v>
      </c>
      <c r="AM22" s="558"/>
      <c r="AN22" s="558"/>
      <c r="AO22" s="558"/>
      <c r="AP22" s="558" t="s">
        <v>51</v>
      </c>
      <c r="AQ22" s="558"/>
      <c r="AR22" s="558"/>
      <c r="AS22" s="558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328" t="s">
        <v>52</v>
      </c>
      <c r="CJ22" s="329"/>
      <c r="CK22" s="329"/>
      <c r="CL22" s="330"/>
      <c r="CV22" s="328" t="s">
        <v>53</v>
      </c>
      <c r="CW22" s="329"/>
      <c r="CX22" s="329"/>
      <c r="CY22" s="329"/>
      <c r="CZ22" s="329"/>
      <c r="DA22" s="329"/>
      <c r="DB22" s="329"/>
      <c r="DC22" s="329"/>
      <c r="DD22" s="329"/>
      <c r="DE22" s="329"/>
      <c r="DF22" s="329"/>
      <c r="DG22" s="330"/>
      <c r="DH22" s="328" t="s">
        <v>54</v>
      </c>
      <c r="DI22" s="329"/>
      <c r="DJ22" s="329"/>
      <c r="DK22" s="329"/>
      <c r="DL22" s="329"/>
      <c r="DM22" s="329"/>
      <c r="DN22" s="329"/>
      <c r="DO22" s="329"/>
      <c r="DP22" s="329"/>
      <c r="DQ22" s="26"/>
      <c r="DR22" s="26"/>
      <c r="DS22" s="26"/>
      <c r="DT22" s="26"/>
      <c r="DU22" s="26"/>
      <c r="DV22" s="26"/>
      <c r="DW22" s="26"/>
      <c r="DX22" s="26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6" customFormat="1" ht="20.25" hidden="1" x14ac:dyDescent="0.3">
      <c r="B24" s="1" t="s">
        <v>55</v>
      </c>
    </row>
    <row r="25" spans="2:133" s="7" customFormat="1" ht="12.75" x14ac:dyDescent="0.2">
      <c r="BM25" s="8"/>
      <c r="BN25" s="8"/>
      <c r="BO25" s="8"/>
      <c r="BP25" s="8"/>
    </row>
    <row r="26" spans="2:133" s="7" customFormat="1" ht="15.75" x14ac:dyDescent="0.25">
      <c r="B26" s="41" t="s">
        <v>56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BM26" s="8"/>
      <c r="BN26" s="8"/>
      <c r="BO26" s="8"/>
      <c r="BP26" s="8"/>
    </row>
    <row r="27" spans="2:133" s="27" customFormat="1" ht="21" customHeight="1" x14ac:dyDescent="0.2">
      <c r="B27" s="775" t="s">
        <v>68</v>
      </c>
      <c r="C27" s="775"/>
      <c r="D27" s="775"/>
      <c r="E27" s="775"/>
      <c r="F27" s="775"/>
      <c r="G27" s="775"/>
      <c r="H27" s="775"/>
      <c r="I27" s="775"/>
      <c r="J27" s="775"/>
      <c r="K27" s="775"/>
      <c r="L27" s="775"/>
      <c r="M27" s="775"/>
      <c r="N27" s="775"/>
      <c r="O27" s="775"/>
      <c r="P27" s="775"/>
      <c r="Q27" s="775"/>
      <c r="R27" s="775"/>
      <c r="S27" s="775"/>
      <c r="T27" s="775"/>
      <c r="U27" s="775"/>
      <c r="V27" s="775"/>
      <c r="W27" s="775"/>
      <c r="X27" s="775"/>
      <c r="Y27" s="775"/>
      <c r="Z27" s="775"/>
      <c r="AA27" s="775"/>
      <c r="AB27" s="775"/>
      <c r="AC27" s="775"/>
      <c r="AD27" s="775"/>
      <c r="AE27" s="775"/>
      <c r="AF27" s="775"/>
      <c r="AG27" s="775"/>
      <c r="AH27" s="775"/>
      <c r="AI27" s="775"/>
      <c r="AJ27" s="775"/>
      <c r="AK27" s="775"/>
      <c r="AL27" s="775"/>
      <c r="AM27" s="775"/>
      <c r="AN27" s="775"/>
      <c r="AO27" s="775"/>
      <c r="AP27" s="775"/>
      <c r="AQ27" s="775"/>
      <c r="AR27" s="775"/>
      <c r="AS27" s="775"/>
      <c r="AT27" s="775"/>
      <c r="AU27" s="775"/>
      <c r="AV27" s="775"/>
      <c r="AW27" s="775"/>
      <c r="AX27" s="775"/>
      <c r="AY27" s="775"/>
      <c r="AZ27" s="775"/>
      <c r="BA27" s="775"/>
      <c r="BB27" s="775"/>
      <c r="BC27" s="775"/>
      <c r="BD27" s="775"/>
      <c r="BE27" s="775"/>
      <c r="BF27" s="775"/>
      <c r="BG27" s="775"/>
      <c r="BH27" s="775"/>
      <c r="BI27" s="775"/>
      <c r="BJ27" s="775"/>
      <c r="BK27" s="775"/>
      <c r="BL27" s="775"/>
      <c r="BM27" s="775"/>
      <c r="BN27" s="775"/>
      <c r="BO27" s="775"/>
      <c r="BP27" s="775"/>
      <c r="BQ27" s="775"/>
      <c r="BR27" s="775"/>
      <c r="BS27" s="775"/>
      <c r="BT27" s="775"/>
      <c r="BU27" s="775"/>
      <c r="BV27" s="775"/>
    </row>
    <row r="28" spans="2:133" ht="24" customHeight="1" x14ac:dyDescent="0.3">
      <c r="B28" s="106" t="s">
        <v>61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607">
        <v>1</v>
      </c>
      <c r="N28" s="607"/>
      <c r="O28" s="607">
        <v>2</v>
      </c>
      <c r="P28" s="607"/>
      <c r="Q28" s="607">
        <v>3</v>
      </c>
      <c r="R28" s="607"/>
      <c r="S28" s="607"/>
      <c r="T28" s="607"/>
      <c r="U28" s="607"/>
      <c r="V28" s="607"/>
      <c r="W28" s="607"/>
      <c r="X28" s="607"/>
      <c r="Y28" s="607"/>
      <c r="Z28" s="607"/>
      <c r="AA28" s="607"/>
      <c r="AB28" s="607"/>
      <c r="AC28" s="607"/>
      <c r="AD28" s="607"/>
      <c r="AE28" s="607"/>
      <c r="AF28" s="607"/>
      <c r="AG28" s="607"/>
      <c r="AH28" s="607"/>
      <c r="AI28" s="607"/>
      <c r="AJ28" s="607"/>
      <c r="AK28" s="607"/>
      <c r="AL28" s="607"/>
      <c r="AM28" s="607"/>
      <c r="AN28" s="607"/>
      <c r="AO28" s="607"/>
      <c r="AP28" s="607"/>
      <c r="AQ28" s="607"/>
      <c r="AR28" s="607"/>
      <c r="AS28" s="607"/>
      <c r="AT28" s="607"/>
      <c r="AU28" s="607"/>
      <c r="AV28" s="607"/>
      <c r="AW28" s="607"/>
      <c r="AX28" s="607"/>
      <c r="AY28" s="607"/>
      <c r="AZ28" s="607"/>
      <c r="BA28" s="607"/>
      <c r="BB28" s="607"/>
      <c r="BC28" s="607"/>
      <c r="BD28" s="607"/>
      <c r="BE28" s="607"/>
      <c r="BF28" s="607"/>
      <c r="BG28" s="607"/>
      <c r="BH28" s="607"/>
      <c r="BI28" s="607"/>
      <c r="BJ28" s="607"/>
      <c r="BK28" s="607">
        <v>4</v>
      </c>
      <c r="BL28" s="607"/>
      <c r="BM28" s="607">
        <v>5</v>
      </c>
      <c r="BN28" s="607"/>
      <c r="BO28" s="607">
        <v>6</v>
      </c>
      <c r="BP28" s="607"/>
      <c r="BQ28" s="607">
        <v>7</v>
      </c>
      <c r="BR28" s="607"/>
      <c r="BS28" s="607">
        <v>8</v>
      </c>
      <c r="BT28" s="607"/>
      <c r="BU28" s="607">
        <v>9</v>
      </c>
      <c r="BV28" s="607"/>
      <c r="BW28" s="479"/>
      <c r="BX28" s="479"/>
      <c r="BY28" s="479"/>
      <c r="BZ28" s="479"/>
      <c r="CA28" s="479"/>
      <c r="CB28" s="479"/>
    </row>
    <row r="29" spans="2:133" ht="33" customHeight="1" x14ac:dyDescent="0.3">
      <c r="B29" s="774" t="s">
        <v>179</v>
      </c>
      <c r="C29" s="774"/>
      <c r="D29" s="774"/>
      <c r="E29" s="774"/>
      <c r="F29" s="774"/>
      <c r="G29" s="774"/>
      <c r="H29" s="774"/>
      <c r="I29" s="774"/>
      <c r="J29" s="774"/>
      <c r="K29" s="774"/>
      <c r="L29" s="774"/>
      <c r="M29" s="772">
        <v>1</v>
      </c>
      <c r="N29" s="772"/>
      <c r="O29" s="772">
        <v>1.05</v>
      </c>
      <c r="P29" s="772"/>
      <c r="Q29" s="772">
        <v>1.1000000000000001</v>
      </c>
      <c r="R29" s="772"/>
      <c r="S29" s="772"/>
      <c r="T29" s="772"/>
      <c r="U29" s="772"/>
      <c r="V29" s="772"/>
      <c r="W29" s="772"/>
      <c r="X29" s="772"/>
      <c r="Y29" s="772"/>
      <c r="Z29" s="772"/>
      <c r="AA29" s="772"/>
      <c r="AB29" s="772"/>
      <c r="AC29" s="772"/>
      <c r="AD29" s="772"/>
      <c r="AE29" s="772"/>
      <c r="AF29" s="772"/>
      <c r="AG29" s="772"/>
      <c r="AH29" s="772"/>
      <c r="AI29" s="772"/>
      <c r="AJ29" s="772"/>
      <c r="AK29" s="772"/>
      <c r="AL29" s="772"/>
      <c r="AM29" s="772"/>
      <c r="AN29" s="772"/>
      <c r="AO29" s="772"/>
      <c r="AP29" s="772"/>
      <c r="AQ29" s="772"/>
      <c r="AR29" s="772"/>
      <c r="AS29" s="772"/>
      <c r="AT29" s="772"/>
      <c r="AU29" s="772"/>
      <c r="AV29" s="772"/>
      <c r="AW29" s="772"/>
      <c r="AX29" s="772"/>
      <c r="AY29" s="772"/>
      <c r="AZ29" s="772"/>
      <c r="BA29" s="772"/>
      <c r="BB29" s="772"/>
      <c r="BC29" s="772"/>
      <c r="BD29" s="772"/>
      <c r="BE29" s="772"/>
      <c r="BF29" s="772"/>
      <c r="BG29" s="772"/>
      <c r="BH29" s="772"/>
      <c r="BI29" s="772"/>
      <c r="BJ29" s="772"/>
      <c r="BK29" s="772">
        <v>1.1499999999999999</v>
      </c>
      <c r="BL29" s="772"/>
      <c r="BM29" s="772">
        <v>1.25</v>
      </c>
      <c r="BN29" s="772"/>
      <c r="BO29" s="772">
        <v>1.35</v>
      </c>
      <c r="BP29" s="772"/>
      <c r="BQ29" s="772">
        <v>1.5</v>
      </c>
      <c r="BR29" s="772"/>
      <c r="BS29" s="772">
        <v>1.6</v>
      </c>
      <c r="BT29" s="772"/>
      <c r="BU29" s="772">
        <v>1.8</v>
      </c>
      <c r="BV29" s="772"/>
      <c r="BW29" s="773"/>
      <c r="BX29" s="773"/>
      <c r="BY29" s="773"/>
      <c r="BZ29" s="773"/>
      <c r="CA29" s="773"/>
      <c r="CB29" s="773"/>
    </row>
    <row r="30" spans="2:133" ht="27" customHeight="1" x14ac:dyDescent="0.3">
      <c r="B30" s="776" t="s">
        <v>269</v>
      </c>
      <c r="C30" s="776"/>
      <c r="D30" s="776"/>
      <c r="E30" s="776"/>
      <c r="F30" s="776"/>
      <c r="G30" s="776"/>
      <c r="H30" s="776"/>
      <c r="I30" s="776"/>
      <c r="J30" s="776"/>
      <c r="K30" s="776"/>
      <c r="L30" s="776"/>
      <c r="M30" s="776"/>
      <c r="N30" s="776"/>
      <c r="O30" s="776"/>
      <c r="P30" s="776"/>
      <c r="Q30" s="776"/>
      <c r="R30" s="776"/>
      <c r="S30" s="776"/>
      <c r="T30" s="776"/>
      <c r="U30" s="776"/>
      <c r="V30" s="776"/>
      <c r="W30" s="776"/>
      <c r="X30" s="776"/>
      <c r="Y30" s="776"/>
      <c r="Z30" s="776"/>
      <c r="AA30" s="776"/>
      <c r="AB30" s="776"/>
      <c r="AC30" s="776"/>
      <c r="AD30" s="776"/>
      <c r="AE30" s="776"/>
      <c r="AF30" s="776"/>
      <c r="AG30" s="776"/>
      <c r="AH30" s="776"/>
      <c r="AI30" s="776"/>
      <c r="AJ30" s="776"/>
      <c r="AK30" s="776"/>
      <c r="AL30" s="776"/>
      <c r="AM30" s="776"/>
      <c r="AN30" s="776"/>
      <c r="AO30" s="776"/>
      <c r="AP30" s="776"/>
      <c r="AQ30" s="776"/>
      <c r="AR30" s="776"/>
      <c r="AS30" s="776"/>
      <c r="AT30" s="776"/>
      <c r="AU30" s="776"/>
      <c r="AV30" s="776"/>
      <c r="AW30" s="776"/>
      <c r="AX30" s="776"/>
      <c r="AY30" s="776"/>
      <c r="AZ30" s="776"/>
      <c r="BA30" s="776"/>
      <c r="BB30" s="776"/>
      <c r="BC30" s="776"/>
      <c r="BD30" s="776"/>
      <c r="BE30" s="776"/>
      <c r="BF30" s="776"/>
      <c r="BG30" s="776"/>
      <c r="BH30" s="776"/>
      <c r="BI30" s="776"/>
      <c r="BJ30" s="776"/>
      <c r="BK30" s="776"/>
      <c r="BL30" s="776"/>
      <c r="BM30" s="776"/>
      <c r="BN30" s="776"/>
      <c r="BO30" s="776"/>
      <c r="BP30" s="776"/>
      <c r="BQ30" s="776"/>
      <c r="BR30" s="776"/>
      <c r="BS30" s="776"/>
      <c r="BT30" s="776"/>
      <c r="BU30" s="776"/>
    </row>
    <row r="31" spans="2:133" ht="24.75" customHeight="1" x14ac:dyDescent="0.3">
      <c r="G31" s="89"/>
      <c r="H31" s="89"/>
      <c r="I31" s="89"/>
      <c r="J31" s="89"/>
      <c r="K31" s="89"/>
      <c r="L31" s="89"/>
      <c r="M31" s="89"/>
      <c r="N31" s="89"/>
      <c r="O31" s="89"/>
    </row>
  </sheetData>
  <sheetProtection formatCells="0" formatColumns="0" formatRows="0" selectLockedCells="1"/>
  <mergeCells count="139">
    <mergeCell ref="B30:BU30"/>
    <mergeCell ref="B14:H14"/>
    <mergeCell ref="B15:BS15"/>
    <mergeCell ref="BT15:CU15"/>
    <mergeCell ref="CV15:DX16"/>
    <mergeCell ref="DY15:EC19"/>
    <mergeCell ref="B16:Q16"/>
    <mergeCell ref="R16:AW16"/>
    <mergeCell ref="BJ16:BO18"/>
    <mergeCell ref="BP16:BS19"/>
    <mergeCell ref="BT16:CH16"/>
    <mergeCell ref="CI16:CU16"/>
    <mergeCell ref="B17:D19"/>
    <mergeCell ref="E17:H19"/>
    <mergeCell ref="I17:M19"/>
    <mergeCell ref="N17:Q19"/>
    <mergeCell ref="R17:U19"/>
    <mergeCell ref="V17:Y19"/>
    <mergeCell ref="Z17:AC19"/>
    <mergeCell ref="AD17:AG19"/>
    <mergeCell ref="AH17:AK19"/>
    <mergeCell ref="AL17:AO19"/>
    <mergeCell ref="AP17:AS19"/>
    <mergeCell ref="AT17:AW19"/>
    <mergeCell ref="AX17:BA19"/>
    <mergeCell ref="BB17:BE19"/>
    <mergeCell ref="BF17:BI19"/>
    <mergeCell ref="BT17:BW19"/>
    <mergeCell ref="BZ17:CD19"/>
    <mergeCell ref="CE17:CH19"/>
    <mergeCell ref="CI17:CL19"/>
    <mergeCell ref="CM17:CQ19"/>
    <mergeCell ref="CR17:CU19"/>
    <mergeCell ref="CV17:DG18"/>
    <mergeCell ref="DH17:DP18"/>
    <mergeCell ref="DQ17:DX18"/>
    <mergeCell ref="BJ19:BL19"/>
    <mergeCell ref="BM19:BO19"/>
    <mergeCell ref="CV19:CY19"/>
    <mergeCell ref="DA19:DG19"/>
    <mergeCell ref="DH19:DJ19"/>
    <mergeCell ref="DL19:DM19"/>
    <mergeCell ref="DN19:DP19"/>
    <mergeCell ref="DQ19:DR19"/>
    <mergeCell ref="DU19:DX19"/>
    <mergeCell ref="B20:D20"/>
    <mergeCell ref="E20:H20"/>
    <mergeCell ref="I20:M20"/>
    <mergeCell ref="N20:Q20"/>
    <mergeCell ref="R20:U20"/>
    <mergeCell ref="V20:AC20"/>
    <mergeCell ref="AD20:AG20"/>
    <mergeCell ref="AH20:AK20"/>
    <mergeCell ref="AL20:AO20"/>
    <mergeCell ref="DQ20:DX20"/>
    <mergeCell ref="DY20:EC20"/>
    <mergeCell ref="B21:D21"/>
    <mergeCell ref="E21:H21"/>
    <mergeCell ref="I21:M21"/>
    <mergeCell ref="N21:Q21"/>
    <mergeCell ref="R21:U21"/>
    <mergeCell ref="V21:Y21"/>
    <mergeCell ref="BM21:BO21"/>
    <mergeCell ref="BP21:BS21"/>
    <mergeCell ref="Z21:AC21"/>
    <mergeCell ref="AD21:AG21"/>
    <mergeCell ref="AH21:AK21"/>
    <mergeCell ref="AL21:AO21"/>
    <mergeCell ref="AP21:AS21"/>
    <mergeCell ref="AT21:AW21"/>
    <mergeCell ref="DQ21:DR21"/>
    <mergeCell ref="DU21:DX21"/>
    <mergeCell ref="AP20:AS20"/>
    <mergeCell ref="AT20:AW20"/>
    <mergeCell ref="AX20:BA20"/>
    <mergeCell ref="BB20:BE20"/>
    <mergeCell ref="BF20:BI20"/>
    <mergeCell ref="BJ20:BO20"/>
    <mergeCell ref="AP22:AS22"/>
    <mergeCell ref="CI22:CL22"/>
    <mergeCell ref="CV21:CY21"/>
    <mergeCell ref="CE20:CH20"/>
    <mergeCell ref="CI20:CL20"/>
    <mergeCell ref="CM20:CQ20"/>
    <mergeCell ref="CR20:CU20"/>
    <mergeCell ref="CV20:DG20"/>
    <mergeCell ref="DH20:DP20"/>
    <mergeCell ref="BP20:BS20"/>
    <mergeCell ref="BT20:BW20"/>
    <mergeCell ref="BZ20:CD20"/>
    <mergeCell ref="DY21:EC21"/>
    <mergeCell ref="I22:M22"/>
    <mergeCell ref="R22:U22"/>
    <mergeCell ref="V22:Y22"/>
    <mergeCell ref="Z22:AC22"/>
    <mergeCell ref="AD22:AG22"/>
    <mergeCell ref="AH22:AK22"/>
    <mergeCell ref="AL22:AO22"/>
    <mergeCell ref="B27:BV27"/>
    <mergeCell ref="DC21:DG21"/>
    <mergeCell ref="DH21:DJ21"/>
    <mergeCell ref="DN21:DP21"/>
    <mergeCell ref="AX21:BA21"/>
    <mergeCell ref="BB21:BE21"/>
    <mergeCell ref="BF21:BI21"/>
    <mergeCell ref="BJ21:BL21"/>
    <mergeCell ref="CV22:DG22"/>
    <mergeCell ref="DH22:DP22"/>
    <mergeCell ref="BT21:BW21"/>
    <mergeCell ref="BZ21:CD21"/>
    <mergeCell ref="CE21:CH21"/>
    <mergeCell ref="CI21:CL21"/>
    <mergeCell ref="CM21:CQ21"/>
    <mergeCell ref="CR21:CU21"/>
    <mergeCell ref="B29:L29"/>
    <mergeCell ref="O29:P29"/>
    <mergeCell ref="M29:N29"/>
    <mergeCell ref="BK29:BL29"/>
    <mergeCell ref="O28:P28"/>
    <mergeCell ref="M28:N28"/>
    <mergeCell ref="BM29:BN29"/>
    <mergeCell ref="BO29:BP29"/>
    <mergeCell ref="BQ29:BR29"/>
    <mergeCell ref="BW28:BX28"/>
    <mergeCell ref="BY28:BZ28"/>
    <mergeCell ref="CA28:CB28"/>
    <mergeCell ref="BU29:BV29"/>
    <mergeCell ref="BW29:BX29"/>
    <mergeCell ref="BY29:BZ29"/>
    <mergeCell ref="CA29:CB29"/>
    <mergeCell ref="BS29:BT29"/>
    <mergeCell ref="Q29:BJ29"/>
    <mergeCell ref="BK28:BL28"/>
    <mergeCell ref="BM28:BN28"/>
    <mergeCell ref="BO28:BP28"/>
    <mergeCell ref="BQ28:BR28"/>
    <mergeCell ref="BS28:BT28"/>
    <mergeCell ref="Q28:BJ28"/>
    <mergeCell ref="BU28:BV28"/>
  </mergeCells>
  <hyperlinks>
    <hyperlink ref="B30" location="'Перечень должностей'!A1" display="Примечание: см. &quot;Перечень должностей&quot;"/>
  </hyperlinks>
  <pageMargins left="0.7" right="0.7" top="0.75" bottom="0.75" header="0.3" footer="0.3"/>
  <pageSetup paperSize="9" scale="69" orientation="landscape"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Руководители</vt:lpstr>
      <vt:lpstr>ППС</vt:lpstr>
      <vt:lpstr>НС</vt:lpstr>
      <vt:lpstr>Специалисты</vt:lpstr>
      <vt:lpstr>НС (2)</vt:lpstr>
      <vt:lpstr>Приложение 1</vt:lpstr>
      <vt:lpstr>Служащие</vt:lpstr>
      <vt:lpstr>Перечень должностей</vt:lpstr>
      <vt:lpstr>Рабочие</vt:lpstr>
      <vt:lpstr>Медали и награды</vt:lpstr>
    </vt:vector>
  </TitlesOfParts>
  <Company>SURGU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Андрианова Анна Владимировна</dc:creator>
  <cp:lastModifiedBy>Гусарова Елена Павлона</cp:lastModifiedBy>
  <cp:lastPrinted>2017-05-22T05:52:48Z</cp:lastPrinted>
  <dcterms:created xsi:type="dcterms:W3CDTF">2012-04-24T09:18:25Z</dcterms:created>
  <dcterms:modified xsi:type="dcterms:W3CDTF">2022-06-24T06:03:40Z</dcterms:modified>
</cp:coreProperties>
</file>