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7785" activeTab="4"/>
  </bookViews>
  <sheets>
    <sheet name="бакалавриат" sheetId="1" r:id="rId1"/>
    <sheet name="специалитет" sheetId="2" r:id="rId2"/>
    <sheet name="магистратура" sheetId="3" r:id="rId3"/>
    <sheet name="интернатура и ординатура" sheetId="4" r:id="rId4"/>
    <sheet name="аспирантура" sheetId="5" r:id="rId5"/>
  </sheets>
  <definedNames>
    <definedName name="_GoBack" localSheetId="0">'бакалавриат'!$C$110</definedName>
  </definedNames>
  <calcPr fullCalcOnLoad="1"/>
</workbook>
</file>

<file path=xl/sharedStrings.xml><?xml version="1.0" encoding="utf-8"?>
<sst xmlns="http://schemas.openxmlformats.org/spreadsheetml/2006/main" count="793" uniqueCount="359">
  <si>
    <t>№ п/п</t>
  </si>
  <si>
    <t>Код</t>
  </si>
  <si>
    <t>Профиль</t>
  </si>
  <si>
    <t>Срок обучения по лицензии</t>
  </si>
  <si>
    <t>контингент</t>
  </si>
  <si>
    <t>Очная форма обучения</t>
  </si>
  <si>
    <t>Заочная форма обучения</t>
  </si>
  <si>
    <t>Срок действия государственной аккредитации</t>
  </si>
  <si>
    <t>бюджетная основа</t>
  </si>
  <si>
    <t>внебюджетная основа</t>
  </si>
  <si>
    <t>Политология</t>
  </si>
  <si>
    <t>Юриспруденция</t>
  </si>
  <si>
    <t>История</t>
  </si>
  <si>
    <t>Физическая культура</t>
  </si>
  <si>
    <t>Рекреация и спортивно-оздоровительный туризм</t>
  </si>
  <si>
    <t>Лингвистика</t>
  </si>
  <si>
    <t>Теория и методика преподавания иностранных языков и культур</t>
  </si>
  <si>
    <t>Музеология и охрана объектов культурного и природного наследия</t>
  </si>
  <si>
    <t>Народная художественная культура</t>
  </si>
  <si>
    <t>030300.62</t>
  </si>
  <si>
    <t>Психология</t>
  </si>
  <si>
    <t>Реклама и связи с общественностью</t>
  </si>
  <si>
    <t xml:space="preserve">         Институт государства и права</t>
  </si>
  <si>
    <t xml:space="preserve">        Институт гуманитарного образования и спорта</t>
  </si>
  <si>
    <t xml:space="preserve">4 года </t>
  </si>
  <si>
    <t>Педагогическое образование</t>
  </si>
  <si>
    <t>Биология</t>
  </si>
  <si>
    <t>Безопасность жизнедеятельности в техносфере</t>
  </si>
  <si>
    <t>Химия</t>
  </si>
  <si>
    <t xml:space="preserve">        Институт естественных и технических наук</t>
  </si>
  <si>
    <t xml:space="preserve">        Институт экономики и управления</t>
  </si>
  <si>
    <t>Экономика</t>
  </si>
  <si>
    <t>Финансы и кредит</t>
  </si>
  <si>
    <t>Налоги и налогообложение</t>
  </si>
  <si>
    <t>Менеджмент</t>
  </si>
  <si>
    <t>Управление персоналом</t>
  </si>
  <si>
    <t>Государственное и муниципальное управление</t>
  </si>
  <si>
    <t xml:space="preserve">        Политехнический институт</t>
  </si>
  <si>
    <t>Электроэнергетика и электротехника</t>
  </si>
  <si>
    <t>Инфокоммуникационные технологии и системы связи</t>
  </si>
  <si>
    <t>Управление в технических системах</t>
  </si>
  <si>
    <t>Управление и информатика в технических системах</t>
  </si>
  <si>
    <t>Физика</t>
  </si>
  <si>
    <t>Информатика и вычислительная техника</t>
  </si>
  <si>
    <t>Автоматизированные системы обработки информации и управления</t>
  </si>
  <si>
    <t>Программное обеспечение вычислительной техники и автоматизированных систем</t>
  </si>
  <si>
    <t>Информационные системы и технологии</t>
  </si>
  <si>
    <t>Прикладная математика и информатика</t>
  </si>
  <si>
    <t>Техносферная безопасность</t>
  </si>
  <si>
    <t>Строительство</t>
  </si>
  <si>
    <t>5 лет</t>
  </si>
  <si>
    <t>030201.65</t>
  </si>
  <si>
    <t>032101.65</t>
  </si>
  <si>
    <t>Физическая культура и спорт</t>
  </si>
  <si>
    <t>Клиническая психология</t>
  </si>
  <si>
    <t>Психология служебной деятельности</t>
  </si>
  <si>
    <t>020803.65</t>
  </si>
  <si>
    <t>Биоэкология</t>
  </si>
  <si>
    <t>Фундаментальная и прикладная химия</t>
  </si>
  <si>
    <t>020101.65</t>
  </si>
  <si>
    <t>Пожарная безопасность</t>
  </si>
  <si>
    <t>Бухгалтерский учет, анализ и аудит</t>
  </si>
  <si>
    <t>230105.65</t>
  </si>
  <si>
    <t>010501.65</t>
  </si>
  <si>
    <t xml:space="preserve">        Медицинский институт</t>
  </si>
  <si>
    <t>Лечебное дело</t>
  </si>
  <si>
    <t>Педиатрия</t>
  </si>
  <si>
    <t>2 года</t>
  </si>
  <si>
    <t>Направление подготовки/специальность</t>
  </si>
  <si>
    <t>-</t>
  </si>
  <si>
    <t>ИТОГО</t>
  </si>
  <si>
    <t xml:space="preserve">                                                                                                                            М А Г И С Т Р А Т У Р А</t>
  </si>
  <si>
    <t>Перевод и переводоведение</t>
  </si>
  <si>
    <t>Промышленное и гражданское строительство</t>
  </si>
  <si>
    <t>Профессиональное обучение          (по отраслям)</t>
  </si>
  <si>
    <t>Экология и природопользование</t>
  </si>
  <si>
    <t xml:space="preserve">                                                                                                                                         Б А К А Л А В Р И А Т </t>
  </si>
  <si>
    <t xml:space="preserve">                                                                                                                       С П Е Ц И А Л И Т Е Т</t>
  </si>
  <si>
    <t>Реклама и связи с общественностью в коммерческой сфере</t>
  </si>
  <si>
    <t>Магистерская программа</t>
  </si>
  <si>
    <t>Геофизика</t>
  </si>
  <si>
    <t>Муниципальное управление</t>
  </si>
  <si>
    <t>Технология спортивной подготовки</t>
  </si>
  <si>
    <t>Адаптивное физическое воспитание</t>
  </si>
  <si>
    <t>Государственная политика и управление</t>
  </si>
  <si>
    <t>Патопсихологическая диагностика и психотерапия</t>
  </si>
  <si>
    <t>Без специализации</t>
  </si>
  <si>
    <t>Экология</t>
  </si>
  <si>
    <t>Ботаника</t>
  </si>
  <si>
    <t>Микробиология</t>
  </si>
  <si>
    <t>Зоология</t>
  </si>
  <si>
    <t>Сведения о реализуемых уровнях образования, о формах обучения, нормативных сроках обучения, сроки действия государственной аккредитации образовательных программ, контингенте</t>
  </si>
  <si>
    <t>Физическая культура для лиц с отклонениями здоровья (адаптивная физическая культура)</t>
  </si>
  <si>
    <t>41.03.04</t>
  </si>
  <si>
    <t>40.03.01</t>
  </si>
  <si>
    <t>46.03.01</t>
  </si>
  <si>
    <t>49.03.01</t>
  </si>
  <si>
    <t>49.03.02</t>
  </si>
  <si>
    <t>49.03.03</t>
  </si>
  <si>
    <t>45.03.02</t>
  </si>
  <si>
    <t>44.03.01</t>
  </si>
  <si>
    <t>44.03.04</t>
  </si>
  <si>
    <t>51.03.02</t>
  </si>
  <si>
    <t>51.03.04</t>
  </si>
  <si>
    <t>42.03.01</t>
  </si>
  <si>
    <t>06.03.01</t>
  </si>
  <si>
    <t>05.03.06</t>
  </si>
  <si>
    <t>20.03.01</t>
  </si>
  <si>
    <t>38.03.01</t>
  </si>
  <si>
    <t>38.03.02</t>
  </si>
  <si>
    <t>38.03.03</t>
  </si>
  <si>
    <t>38.03.04</t>
  </si>
  <si>
    <t>13.03.02</t>
  </si>
  <si>
    <t>11.03.02</t>
  </si>
  <si>
    <t>27.03.04</t>
  </si>
  <si>
    <t>09.03.01</t>
  </si>
  <si>
    <t>01.03.02</t>
  </si>
  <si>
    <t>03.03.02</t>
  </si>
  <si>
    <t>09.03.02</t>
  </si>
  <si>
    <t>08.03.01</t>
  </si>
  <si>
    <t>37.05.01</t>
  </si>
  <si>
    <t>37.05.02</t>
  </si>
  <si>
    <t>04.05.01</t>
  </si>
  <si>
    <t>20.05.01</t>
  </si>
  <si>
    <t>31.05.01</t>
  </si>
  <si>
    <t>31.05.02</t>
  </si>
  <si>
    <t>41.04.04</t>
  </si>
  <si>
    <t>40.04.01</t>
  </si>
  <si>
    <t>46.04.01</t>
  </si>
  <si>
    <t>49.04.02</t>
  </si>
  <si>
    <t>Физическая культура для лиц с отклонениями в состоянии здоровья</t>
  </si>
  <si>
    <t>45.04.02</t>
  </si>
  <si>
    <t>44.04.01</t>
  </si>
  <si>
    <t>06.04.01</t>
  </si>
  <si>
    <t>04.04.01</t>
  </si>
  <si>
    <t>38.04.04</t>
  </si>
  <si>
    <t>38.04.01</t>
  </si>
  <si>
    <t>38.04.02</t>
  </si>
  <si>
    <t>38.04.03</t>
  </si>
  <si>
    <t>27.04.04</t>
  </si>
  <si>
    <t>13.04.02</t>
  </si>
  <si>
    <t>11.04.02</t>
  </si>
  <si>
    <t>09.04.02</t>
  </si>
  <si>
    <t>09.04.01</t>
  </si>
  <si>
    <t>03.04.02</t>
  </si>
  <si>
    <t>Общий профиль</t>
  </si>
  <si>
    <t>Гражданско-правовой</t>
  </si>
  <si>
    <t>Государственно-правовой</t>
  </si>
  <si>
    <t>Уголовно-правовой</t>
  </si>
  <si>
    <t>История международных отношений</t>
  </si>
  <si>
    <t>Историческое краеведение</t>
  </si>
  <si>
    <t>Спортивный менеджмент</t>
  </si>
  <si>
    <t>Спортивная тренировка</t>
  </si>
  <si>
    <t>Адаптивный спорт</t>
  </si>
  <si>
    <t>Спортивно-оздоровительный туризм</t>
  </si>
  <si>
    <t>Технологическое образование</t>
  </si>
  <si>
    <t>Энергетика</t>
  </si>
  <si>
    <t>Производство продовольственных продуктов</t>
  </si>
  <si>
    <t>Декоративно-прикладное искусство</t>
  </si>
  <si>
    <t>Культурный туризм и экскурсионная деятельность</t>
  </si>
  <si>
    <t>Выставочная деятельность</t>
  </si>
  <si>
    <t>Руководство любительским театром</t>
  </si>
  <si>
    <t>Аналитическая химия</t>
  </si>
  <si>
    <t xml:space="preserve">Бухгалтерский учет, анализ и аудит </t>
  </si>
  <si>
    <t>Коммерция</t>
  </si>
  <si>
    <t>Производственный менеджмент</t>
  </si>
  <si>
    <t>Финансовый менеджмент</t>
  </si>
  <si>
    <t>Управление персоналом организации</t>
  </si>
  <si>
    <t>Электроэнергетические системы и сети</t>
  </si>
  <si>
    <t>Системы радиосвязи и радиодоступа</t>
  </si>
  <si>
    <t>Оптические сети и системы связи</t>
  </si>
  <si>
    <t>Экологический мониторинг</t>
  </si>
  <si>
    <t>Экология человека</t>
  </si>
  <si>
    <t>Нефтехимия</t>
  </si>
  <si>
    <t>Правоохранительная и адвокатская деятельность</t>
  </si>
  <si>
    <t>Юридическая служба. Организационно-управленческая деятельность</t>
  </si>
  <si>
    <t>Теория перевода и межкультурная/ межъязыковая коммуникация</t>
  </si>
  <si>
    <t>Мониторинг качества образования</t>
  </si>
  <si>
    <t>Менеджмент в образовании</t>
  </si>
  <si>
    <t>Экономика труда и управление персоналом</t>
  </si>
  <si>
    <t>Управление данными</t>
  </si>
  <si>
    <t>контингент       1-2 курсов</t>
  </si>
  <si>
    <t>контингент          1-6 курсов</t>
  </si>
  <si>
    <t>контингент       1-4 курсов</t>
  </si>
  <si>
    <t>Право и организация публичной власти, государственной и муниципальной службы</t>
  </si>
  <si>
    <t>Отечественная история</t>
  </si>
  <si>
    <t>Физическая реабилитация и оздоровление в адаптивном физическом воспитании и спорте</t>
  </si>
  <si>
    <t>Германские языки</t>
  </si>
  <si>
    <t>Государственное и муниципальное управление социальным развитием Российского севера</t>
  </si>
  <si>
    <t>Информационное и программное обеспечение автоматизированных систем</t>
  </si>
  <si>
    <t>Физическая механика жидкости и газа</t>
  </si>
  <si>
    <t>Защищенные сети связи</t>
  </si>
  <si>
    <t>Государственное и муниципальное управление в социальной сфере</t>
  </si>
  <si>
    <t>контингент       1-5 курс</t>
  </si>
  <si>
    <t>030501.65</t>
  </si>
  <si>
    <t>Государственно-правовая</t>
  </si>
  <si>
    <t>Гражданско-правовая</t>
  </si>
  <si>
    <t>Уголовно-правовая</t>
  </si>
  <si>
    <t>280101.65</t>
  </si>
  <si>
    <t>230102.65</t>
  </si>
  <si>
    <t>Радиосвязь, радиовещание и телевидение</t>
  </si>
  <si>
    <t>210405.65</t>
  </si>
  <si>
    <t>220201.65</t>
  </si>
  <si>
    <t>270102.65</t>
  </si>
  <si>
    <t xml:space="preserve">5 лет </t>
  </si>
  <si>
    <t>38.04.08</t>
  </si>
  <si>
    <t>Налоговое консультирование, налоговый учет и контроль</t>
  </si>
  <si>
    <t>Политико-правовое обеспечение деятельности органов публичной власти</t>
  </si>
  <si>
    <t>6 лет</t>
  </si>
  <si>
    <t>080502.65</t>
  </si>
  <si>
    <t>Экономика и управление на предприятии (по отраслям)</t>
  </si>
  <si>
    <t>080105.65</t>
  </si>
  <si>
    <t>080505.65</t>
  </si>
  <si>
    <t>Сведения о реализуемых уровнях образования, о формах обучения, нормативных сроках обучения, сроки действия государственной аккредитации образовательных программ, контингенте ординатуры и интернатуры</t>
  </si>
  <si>
    <t>МЕДИЦИНСКИЙ ИНСТИТУТ</t>
  </si>
  <si>
    <t xml:space="preserve">         </t>
  </si>
  <si>
    <t>31.08.01</t>
  </si>
  <si>
    <t>Акушерство и гинекология</t>
  </si>
  <si>
    <t>31.08.26</t>
  </si>
  <si>
    <t>Аллергология и иммунология</t>
  </si>
  <si>
    <t>31.08.02</t>
  </si>
  <si>
    <t>Анестезиология и реаниматология</t>
  </si>
  <si>
    <t>31.08.31</t>
  </si>
  <si>
    <t>Гериатрия</t>
  </si>
  <si>
    <t>31.08.32</t>
  </si>
  <si>
    <t>Дерматовенерология</t>
  </si>
  <si>
    <t>31.08.35</t>
  </si>
  <si>
    <t>Инфекционные болезни</t>
  </si>
  <si>
    <t>31.08.36</t>
  </si>
  <si>
    <t>Кардиология</t>
  </si>
  <si>
    <t>31.08.05</t>
  </si>
  <si>
    <t>Клиническая лабораторная диагностика</t>
  </si>
  <si>
    <t>31.08.37</t>
  </si>
  <si>
    <t>Клиническая фармакология</t>
  </si>
  <si>
    <t>31.08.42</t>
  </si>
  <si>
    <t>Неврология</t>
  </si>
  <si>
    <t>31.08.18</t>
  </si>
  <si>
    <t>Неонатология</t>
  </si>
  <si>
    <t>31.08.54</t>
  </si>
  <si>
    <t>Общая врачебная практика</t>
  </si>
  <si>
    <t>31.08.57</t>
  </si>
  <si>
    <t>Онкология</t>
  </si>
  <si>
    <t>31.08.71</t>
  </si>
  <si>
    <t>Организация здравоохранения и общественное здоровье</t>
  </si>
  <si>
    <t>31.08.58</t>
  </si>
  <si>
    <t>Оториноларингология</t>
  </si>
  <si>
    <t>31.08.07</t>
  </si>
  <si>
    <t>Патологическая анатомия</t>
  </si>
  <si>
    <t>31.08.19</t>
  </si>
  <si>
    <t>31.08.21</t>
  </si>
  <si>
    <t>Психиатрия-наркология</t>
  </si>
  <si>
    <t>31.08.09</t>
  </si>
  <si>
    <t>Рентгенология</t>
  </si>
  <si>
    <t>31.08.63</t>
  </si>
  <si>
    <t>Сердечно-сосудистая хирургия</t>
  </si>
  <si>
    <t>31.08.48</t>
  </si>
  <si>
    <t>Скорая медицинская помощь</t>
  </si>
  <si>
    <t>31.08.49</t>
  </si>
  <si>
    <t>Терапия</t>
  </si>
  <si>
    <t>31.08.66</t>
  </si>
  <si>
    <t>Травматология и ортопедия</t>
  </si>
  <si>
    <t>31.08.04</t>
  </si>
  <si>
    <t>Трансфузиология</t>
  </si>
  <si>
    <t>31.08.51</t>
  </si>
  <si>
    <t>Фтизиатрия</t>
  </si>
  <si>
    <t>31.08.67</t>
  </si>
  <si>
    <t>Хирургия</t>
  </si>
  <si>
    <t>31.08.53</t>
  </si>
  <si>
    <t>Эндокринология</t>
  </si>
  <si>
    <t>Итого:</t>
  </si>
  <si>
    <t>1 год</t>
  </si>
  <si>
    <t>Психиатрия</t>
  </si>
  <si>
    <t>Программа подготовки научно-педагогических кадров</t>
  </si>
  <si>
    <t xml:space="preserve">                                                                                                                             А С П И Р А Н Т У Р А</t>
  </si>
  <si>
    <t>40.06.01</t>
  </si>
  <si>
    <t>Конституционное право; конституционный судебный процесс; муниципальное право</t>
  </si>
  <si>
    <t>3 года</t>
  </si>
  <si>
    <t>Уголовное право и криминология; уголовно-исполнительное право</t>
  </si>
  <si>
    <t>Уголовный процесс</t>
  </si>
  <si>
    <t>Криминалистика, судебно-экспертная деятельность; оперативно-розыскная деятельность</t>
  </si>
  <si>
    <t>Административное право; административный процесс</t>
  </si>
  <si>
    <t>47.06.01</t>
  </si>
  <si>
    <t>Философия, этика и религиоведение</t>
  </si>
  <si>
    <t>Социальная философия</t>
  </si>
  <si>
    <t>37.06.01</t>
  </si>
  <si>
    <t>Психологические  науки</t>
  </si>
  <si>
    <t>Педагогическая психология</t>
  </si>
  <si>
    <t>44.06.01</t>
  </si>
  <si>
    <t>Образование и педагогические науки</t>
  </si>
  <si>
    <t>Общая педагогика, история педагогики и образования</t>
  </si>
  <si>
    <t>Теория  и методика профессионального образования</t>
  </si>
  <si>
    <t>45.06.01</t>
  </si>
  <si>
    <t>Языкознание и литературоведение</t>
  </si>
  <si>
    <t>Сравнительно-историческое, типологическое и сопоставительное языкознание</t>
  </si>
  <si>
    <t>46.06.010</t>
  </si>
  <si>
    <t>Исторические науки и археология</t>
  </si>
  <si>
    <t>Отечественная  история</t>
  </si>
  <si>
    <t>Всеобщая история</t>
  </si>
  <si>
    <t>49.06.01</t>
  </si>
  <si>
    <t>Теория и методика физического воспитания, спортивной тренировки, оздоровительной и адаптивной физической культуры</t>
  </si>
  <si>
    <t>Математика  и механика</t>
  </si>
  <si>
    <t>Биомеханика</t>
  </si>
  <si>
    <t>4 года</t>
  </si>
  <si>
    <t>Химические науки</t>
  </si>
  <si>
    <t>Физическая химия</t>
  </si>
  <si>
    <t>Биологические науки</t>
  </si>
  <si>
    <t>Биофизика</t>
  </si>
  <si>
    <t>Математическая биология, биоинформатика</t>
  </si>
  <si>
    <t>Физиология</t>
  </si>
  <si>
    <t>Философия науки и техники</t>
  </si>
  <si>
    <t xml:space="preserve">Психологические науки </t>
  </si>
  <si>
    <t>Психофизиология</t>
  </si>
  <si>
    <t>Фундаментальная медицина</t>
  </si>
  <si>
    <t>Восстановительная медицина, спортивная медицина, курортология и физиотерапия</t>
  </si>
  <si>
    <t>38.06.01</t>
  </si>
  <si>
    <t xml:space="preserve">Экономика </t>
  </si>
  <si>
    <t>Экономическая теория</t>
  </si>
  <si>
    <t>Экономика и управление народным хозяйством</t>
  </si>
  <si>
    <t>Финансы, денежное обращение и кредит</t>
  </si>
  <si>
    <t>Бухгалтерский учет, статистика</t>
  </si>
  <si>
    <t>3  года</t>
  </si>
  <si>
    <t>Математическая  физика</t>
  </si>
  <si>
    <t>Механика  жидкости, газа и плазмы</t>
  </si>
  <si>
    <t>Физика и астрономия</t>
  </si>
  <si>
    <t>Радиофизика</t>
  </si>
  <si>
    <t>Системный анализ, управление и обработка информации</t>
  </si>
  <si>
    <t>Математичсекое т программное обеспечение вычислительных машин, комплексов и компьютерных сетей</t>
  </si>
  <si>
    <t>Математическое моделирование, численные методы и комплексы программ</t>
  </si>
  <si>
    <t>Информационная безопасность</t>
  </si>
  <si>
    <t>Методы  и системы защиты информации</t>
  </si>
  <si>
    <t>Фундаментальная медицна</t>
  </si>
  <si>
    <t>Патологическая физиология</t>
  </si>
  <si>
    <t>31.06.01</t>
  </si>
  <si>
    <t>Клиническая медицина</t>
  </si>
  <si>
    <t>Внутренние болезни</t>
  </si>
  <si>
    <t xml:space="preserve">Педиатрия </t>
  </si>
  <si>
    <t>Кожные и венерические болезни</t>
  </si>
  <si>
    <t>06.06.01</t>
  </si>
  <si>
    <t>Клеточная биология, цитология, гистология</t>
  </si>
  <si>
    <t>32.06.01</t>
  </si>
  <si>
    <t>Медико-профилактическое дело</t>
  </si>
  <si>
    <t>Общественное здоровье и здравоохранение</t>
  </si>
  <si>
    <t>прием 2016 года</t>
  </si>
  <si>
    <t>Программная инженерия</t>
  </si>
  <si>
    <t>09.03.04</t>
  </si>
  <si>
    <t>Программное обеспечение средств вычислительной техники и автоматизированных систем</t>
  </si>
  <si>
    <t>на 01.10.2016 года</t>
  </si>
  <si>
    <t>5,5 лет</t>
  </si>
  <si>
    <t>080504.65</t>
  </si>
  <si>
    <t>49.04.01</t>
  </si>
  <si>
    <t xml:space="preserve">Физическая культура </t>
  </si>
  <si>
    <t>Теория и методика физ.воспитания и спортивной тренировки</t>
  </si>
  <si>
    <t>Очно-заочная форма обучения</t>
  </si>
  <si>
    <t>на 01.10.2016г.</t>
  </si>
  <si>
    <t xml:space="preserve">                                                                                                                                 О Р Д И Н А Т У Р А</t>
  </si>
  <si>
    <t xml:space="preserve">                        И Н Т Е Р Н А Т У Р А</t>
  </si>
  <si>
    <t>прием 2016года</t>
  </si>
  <si>
    <t>Внутренний контроль и аудит</t>
  </si>
  <si>
    <t>Региональное и муниципальное управление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</si>
</sst>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6" fillId="0" borderId="10" xfId="0" applyNumberFormat="1" applyFont="1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 wrapText="1"/>
    </xf>
    <xf numFmtId="0" fontId="0" fillId="32" borderId="2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top" wrapText="1"/>
    </xf>
    <xf numFmtId="0" fontId="0" fillId="32" borderId="21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49" fontId="5" fillId="32" borderId="21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left" vertical="center" wrapText="1"/>
    </xf>
    <xf numFmtId="177" fontId="5" fillId="0" borderId="19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33" borderId="31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4" fontId="0" fillId="0" borderId="12" xfId="42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center" wrapText="1"/>
    </xf>
    <xf numFmtId="14" fontId="0" fillId="0" borderId="26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0" fillId="0" borderId="19" xfId="0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14" fontId="0" fillId="0" borderId="39" xfId="0" applyNumberForma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14" fontId="0" fillId="0" borderId="19" xfId="0" applyNumberForma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34" borderId="3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/>
    </xf>
    <xf numFmtId="0" fontId="0" fillId="32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32" borderId="2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7" fillId="32" borderId="19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4" fontId="0" fillId="0" borderId="39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9">
      <selection activeCell="N3" sqref="N3:N5"/>
    </sheetView>
  </sheetViews>
  <sheetFormatPr defaultColWidth="9.33203125" defaultRowHeight="12.75"/>
  <cols>
    <col min="1" max="1" width="5.33203125" style="0" customWidth="1"/>
    <col min="2" max="2" width="12.66015625" style="0" customWidth="1"/>
    <col min="3" max="3" width="40.16015625" style="0" customWidth="1"/>
    <col min="4" max="4" width="34.16015625" style="0" customWidth="1"/>
    <col min="5" max="5" width="14" style="0" customWidth="1"/>
    <col min="6" max="7" width="10" style="0" customWidth="1"/>
    <col min="10" max="11" width="9.66015625" style="0" customWidth="1"/>
    <col min="14" max="14" width="15.16015625" style="0" customWidth="1"/>
  </cols>
  <sheetData>
    <row r="1" spans="1:14" ht="42.75" customHeight="1">
      <c r="A1" s="236" t="s">
        <v>91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2:14" ht="12.75">
      <c r="L2" s="229" t="s">
        <v>346</v>
      </c>
      <c r="M2" s="229"/>
      <c r="N2" s="229"/>
    </row>
    <row r="3" spans="1:14" ht="37.5" customHeight="1">
      <c r="A3" s="263" t="s">
        <v>0</v>
      </c>
      <c r="B3" s="263" t="s">
        <v>1</v>
      </c>
      <c r="C3" s="263" t="s">
        <v>68</v>
      </c>
      <c r="D3" s="286" t="s">
        <v>2</v>
      </c>
      <c r="E3" s="286" t="s">
        <v>3</v>
      </c>
      <c r="F3" s="283" t="s">
        <v>5</v>
      </c>
      <c r="G3" s="283"/>
      <c r="H3" s="283"/>
      <c r="I3" s="284"/>
      <c r="J3" s="279" t="s">
        <v>6</v>
      </c>
      <c r="K3" s="280"/>
      <c r="L3" s="280"/>
      <c r="M3" s="280"/>
      <c r="N3" s="278" t="s">
        <v>7</v>
      </c>
    </row>
    <row r="4" spans="1:14" ht="36.75" customHeight="1">
      <c r="A4" s="263"/>
      <c r="B4" s="263"/>
      <c r="C4" s="263"/>
      <c r="D4" s="286"/>
      <c r="E4" s="286"/>
      <c r="F4" s="289" t="s">
        <v>342</v>
      </c>
      <c r="G4" s="290"/>
      <c r="H4" s="287" t="s">
        <v>183</v>
      </c>
      <c r="I4" s="288"/>
      <c r="J4" s="281" t="s">
        <v>342</v>
      </c>
      <c r="K4" s="282"/>
      <c r="L4" s="429" t="s">
        <v>193</v>
      </c>
      <c r="M4" s="429"/>
      <c r="N4" s="428"/>
    </row>
    <row r="5" spans="1:14" ht="69.75" customHeight="1">
      <c r="A5" s="263"/>
      <c r="B5" s="263"/>
      <c r="C5" s="263"/>
      <c r="D5" s="286"/>
      <c r="E5" s="286"/>
      <c r="F5" s="2" t="s">
        <v>8</v>
      </c>
      <c r="G5" s="3" t="s">
        <v>9</v>
      </c>
      <c r="H5" s="2" t="s">
        <v>8</v>
      </c>
      <c r="I5" s="14" t="s">
        <v>9</v>
      </c>
      <c r="J5" s="100" t="s">
        <v>8</v>
      </c>
      <c r="K5" s="101" t="s">
        <v>9</v>
      </c>
      <c r="L5" s="102" t="s">
        <v>8</v>
      </c>
      <c r="M5" s="101" t="s">
        <v>9</v>
      </c>
      <c r="N5" s="278"/>
    </row>
    <row r="6" spans="1:14" ht="24" customHeight="1">
      <c r="A6" s="285" t="s">
        <v>76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ht="21" customHeight="1" thickBot="1">
      <c r="A7" s="260" t="s">
        <v>22</v>
      </c>
      <c r="B7" s="261"/>
      <c r="C7" s="261"/>
      <c r="D7" s="261"/>
      <c r="E7" s="262"/>
      <c r="F7" s="238">
        <f>F8+F9+G8+G9</f>
        <v>98</v>
      </c>
      <c r="G7" s="252"/>
      <c r="H7" s="238">
        <f>H8+H9+I8+I9</f>
        <v>396</v>
      </c>
      <c r="I7" s="239"/>
      <c r="J7" s="253">
        <f>SUM(J8:K11)</f>
        <v>43</v>
      </c>
      <c r="K7" s="252"/>
      <c r="L7" s="238">
        <f>SUM(L9:M11)</f>
        <v>193</v>
      </c>
      <c r="M7" s="252"/>
      <c r="N7" s="8"/>
    </row>
    <row r="8" spans="1:14" ht="15.75" customHeight="1">
      <c r="A8" s="9">
        <v>1</v>
      </c>
      <c r="B8" s="36" t="s">
        <v>93</v>
      </c>
      <c r="C8" s="7" t="s">
        <v>10</v>
      </c>
      <c r="D8" s="32" t="s">
        <v>145</v>
      </c>
      <c r="E8" s="9" t="s">
        <v>24</v>
      </c>
      <c r="F8" s="9">
        <v>10</v>
      </c>
      <c r="G8" s="9">
        <v>7</v>
      </c>
      <c r="H8" s="9">
        <v>48</v>
      </c>
      <c r="I8" s="19">
        <v>17</v>
      </c>
      <c r="J8" s="90">
        <v>0</v>
      </c>
      <c r="K8" s="39">
        <v>0</v>
      </c>
      <c r="L8" s="39">
        <v>0</v>
      </c>
      <c r="M8" s="39">
        <v>0</v>
      </c>
      <c r="N8" s="78">
        <v>44292</v>
      </c>
    </row>
    <row r="9" spans="1:14" ht="10.5" customHeight="1">
      <c r="A9" s="250">
        <v>2</v>
      </c>
      <c r="B9" s="263" t="s">
        <v>94</v>
      </c>
      <c r="C9" s="264" t="s">
        <v>11</v>
      </c>
      <c r="D9" s="32" t="s">
        <v>146</v>
      </c>
      <c r="E9" s="250" t="s">
        <v>24</v>
      </c>
      <c r="F9" s="250">
        <v>20</v>
      </c>
      <c r="G9" s="250">
        <v>61</v>
      </c>
      <c r="H9" s="250">
        <v>85</v>
      </c>
      <c r="I9" s="254">
        <v>246</v>
      </c>
      <c r="J9" s="270">
        <v>0</v>
      </c>
      <c r="K9" s="250">
        <v>43</v>
      </c>
      <c r="L9" s="250">
        <v>0</v>
      </c>
      <c r="M9" s="250">
        <v>193</v>
      </c>
      <c r="N9" s="237">
        <f>$N$8</f>
        <v>44292</v>
      </c>
    </row>
    <row r="10" spans="1:14" ht="10.5" customHeight="1">
      <c r="A10" s="226"/>
      <c r="B10" s="263"/>
      <c r="C10" s="264"/>
      <c r="D10" s="32" t="s">
        <v>147</v>
      </c>
      <c r="E10" s="226"/>
      <c r="F10" s="226"/>
      <c r="G10" s="226"/>
      <c r="H10" s="226"/>
      <c r="I10" s="242"/>
      <c r="J10" s="258"/>
      <c r="K10" s="226"/>
      <c r="L10" s="226"/>
      <c r="M10" s="226"/>
      <c r="N10" s="226"/>
    </row>
    <row r="11" spans="1:14" ht="13.5" customHeight="1">
      <c r="A11" s="227"/>
      <c r="B11" s="263"/>
      <c r="C11" s="264"/>
      <c r="D11" s="32" t="s">
        <v>148</v>
      </c>
      <c r="E11" s="227"/>
      <c r="F11" s="227"/>
      <c r="G11" s="227"/>
      <c r="H11" s="227"/>
      <c r="I11" s="243"/>
      <c r="J11" s="259"/>
      <c r="K11" s="227"/>
      <c r="L11" s="227"/>
      <c r="M11" s="227"/>
      <c r="N11" s="227"/>
    </row>
    <row r="12" spans="1:14" ht="23.25" customHeight="1" thickBot="1">
      <c r="A12" s="260" t="s">
        <v>23</v>
      </c>
      <c r="B12" s="261"/>
      <c r="C12" s="261"/>
      <c r="D12" s="261"/>
      <c r="E12" s="262"/>
      <c r="F12" s="238">
        <f>SUM(F13:F30)+SUM(G13:G30)</f>
        <v>177</v>
      </c>
      <c r="G12" s="252"/>
      <c r="H12" s="238">
        <f>SUM(H13:H30)+SUM(I13:I30)</f>
        <v>720</v>
      </c>
      <c r="I12" s="239"/>
      <c r="J12" s="238">
        <f>SUM(J13:J30)+SUM(K13:K30)</f>
        <v>16</v>
      </c>
      <c r="K12" s="253"/>
      <c r="L12" s="238">
        <f>SUM(L13:M30)</f>
        <v>128</v>
      </c>
      <c r="M12" s="252"/>
      <c r="N12" s="18"/>
    </row>
    <row r="13" spans="1:14" ht="13.5" customHeight="1">
      <c r="A13" s="226">
        <v>3</v>
      </c>
      <c r="B13" s="277" t="s">
        <v>95</v>
      </c>
      <c r="C13" s="268" t="s">
        <v>12</v>
      </c>
      <c r="D13" s="38" t="s">
        <v>149</v>
      </c>
      <c r="E13" s="227" t="s">
        <v>24</v>
      </c>
      <c r="F13" s="275">
        <v>15</v>
      </c>
      <c r="G13" s="275">
        <v>4</v>
      </c>
      <c r="H13" s="275">
        <v>57</v>
      </c>
      <c r="I13" s="241">
        <v>9</v>
      </c>
      <c r="J13" s="269">
        <v>0</v>
      </c>
      <c r="K13" s="276">
        <v>0</v>
      </c>
      <c r="L13" s="276">
        <v>0</v>
      </c>
      <c r="M13" s="276">
        <v>0</v>
      </c>
      <c r="N13" s="230">
        <f>$N$8</f>
        <v>44292</v>
      </c>
    </row>
    <row r="14" spans="1:14" ht="13.5" customHeight="1">
      <c r="A14" s="227"/>
      <c r="B14" s="263"/>
      <c r="C14" s="264"/>
      <c r="D14" s="33" t="s">
        <v>150</v>
      </c>
      <c r="E14" s="274"/>
      <c r="F14" s="227"/>
      <c r="G14" s="227"/>
      <c r="H14" s="227"/>
      <c r="I14" s="243"/>
      <c r="J14" s="259"/>
      <c r="K14" s="227"/>
      <c r="L14" s="227"/>
      <c r="M14" s="227"/>
      <c r="N14" s="227"/>
    </row>
    <row r="15" spans="1:14" ht="12" customHeight="1">
      <c r="A15" s="250">
        <v>4</v>
      </c>
      <c r="B15" s="263" t="s">
        <v>96</v>
      </c>
      <c r="C15" s="264" t="s">
        <v>13</v>
      </c>
      <c r="D15" s="33" t="s">
        <v>151</v>
      </c>
      <c r="E15" s="226" t="s">
        <v>24</v>
      </c>
      <c r="F15" s="250">
        <v>30</v>
      </c>
      <c r="G15" s="250">
        <v>4</v>
      </c>
      <c r="H15" s="250">
        <v>81</v>
      </c>
      <c r="I15" s="254">
        <v>24</v>
      </c>
      <c r="J15" s="270">
        <v>0</v>
      </c>
      <c r="K15" s="250">
        <v>16</v>
      </c>
      <c r="L15" s="250">
        <v>1</v>
      </c>
      <c r="M15" s="250">
        <v>71</v>
      </c>
      <c r="N15" s="237">
        <f>$N$8</f>
        <v>44292</v>
      </c>
    </row>
    <row r="16" spans="1:14" ht="12" customHeight="1">
      <c r="A16" s="227"/>
      <c r="B16" s="263"/>
      <c r="C16" s="264"/>
      <c r="D16" s="33" t="s">
        <v>152</v>
      </c>
      <c r="E16" s="227"/>
      <c r="F16" s="227"/>
      <c r="G16" s="227"/>
      <c r="H16" s="227"/>
      <c r="I16" s="243"/>
      <c r="J16" s="259"/>
      <c r="K16" s="227"/>
      <c r="L16" s="227"/>
      <c r="M16" s="227"/>
      <c r="N16" s="227"/>
    </row>
    <row r="17" spans="1:14" ht="18" customHeight="1">
      <c r="A17" s="226">
        <v>5</v>
      </c>
      <c r="B17" s="263" t="s">
        <v>97</v>
      </c>
      <c r="C17" s="264" t="s">
        <v>92</v>
      </c>
      <c r="D17" s="33" t="s">
        <v>83</v>
      </c>
      <c r="E17" s="226" t="s">
        <v>24</v>
      </c>
      <c r="F17" s="226">
        <v>16</v>
      </c>
      <c r="G17" s="226">
        <v>3</v>
      </c>
      <c r="H17" s="226">
        <v>45</v>
      </c>
      <c r="I17" s="242">
        <v>7</v>
      </c>
      <c r="J17" s="257">
        <v>0</v>
      </c>
      <c r="K17" s="228">
        <v>0</v>
      </c>
      <c r="L17" s="228">
        <v>0</v>
      </c>
      <c r="M17" s="228">
        <v>0</v>
      </c>
      <c r="N17" s="237">
        <f>$N$8</f>
        <v>44292</v>
      </c>
    </row>
    <row r="18" spans="1:14" ht="27.75" customHeight="1">
      <c r="A18" s="227"/>
      <c r="B18" s="263"/>
      <c r="C18" s="264"/>
      <c r="D18" s="33" t="s">
        <v>153</v>
      </c>
      <c r="E18" s="227"/>
      <c r="F18" s="227"/>
      <c r="G18" s="227"/>
      <c r="H18" s="227"/>
      <c r="I18" s="243"/>
      <c r="J18" s="259"/>
      <c r="K18" s="227"/>
      <c r="L18" s="227"/>
      <c r="M18" s="227"/>
      <c r="N18" s="227"/>
    </row>
    <row r="19" spans="1:14" ht="32.25" customHeight="1">
      <c r="A19" s="22">
        <v>6</v>
      </c>
      <c r="B19" s="45" t="s">
        <v>98</v>
      </c>
      <c r="C19" s="5" t="s">
        <v>14</v>
      </c>
      <c r="D19" s="33" t="s">
        <v>154</v>
      </c>
      <c r="E19" s="10" t="s">
        <v>24</v>
      </c>
      <c r="F19" s="22" t="s">
        <v>69</v>
      </c>
      <c r="G19" s="22" t="s">
        <v>69</v>
      </c>
      <c r="H19" s="22">
        <v>45</v>
      </c>
      <c r="I19" s="23">
        <v>4</v>
      </c>
      <c r="J19" s="94">
        <v>0</v>
      </c>
      <c r="K19" s="89">
        <v>0</v>
      </c>
      <c r="L19" s="89">
        <v>0</v>
      </c>
      <c r="M19" s="89">
        <v>0</v>
      </c>
      <c r="N19" s="79">
        <f>$N$8</f>
        <v>44292</v>
      </c>
    </row>
    <row r="20" spans="1:14" ht="24">
      <c r="A20" s="250">
        <v>7</v>
      </c>
      <c r="B20" s="263" t="s">
        <v>99</v>
      </c>
      <c r="C20" s="264" t="s">
        <v>15</v>
      </c>
      <c r="D20" s="33" t="s">
        <v>16</v>
      </c>
      <c r="E20" s="226" t="s">
        <v>24</v>
      </c>
      <c r="F20" s="250">
        <v>20</v>
      </c>
      <c r="G20" s="250">
        <v>17</v>
      </c>
      <c r="H20" s="250">
        <v>98</v>
      </c>
      <c r="I20" s="254">
        <v>66</v>
      </c>
      <c r="J20" s="265">
        <v>0</v>
      </c>
      <c r="K20" s="235">
        <v>0</v>
      </c>
      <c r="L20" s="235">
        <v>0</v>
      </c>
      <c r="M20" s="235">
        <v>0</v>
      </c>
      <c r="N20" s="237">
        <f>$N$8</f>
        <v>44292</v>
      </c>
    </row>
    <row r="21" spans="1:14" ht="12.75">
      <c r="A21" s="227"/>
      <c r="B21" s="263"/>
      <c r="C21" s="264"/>
      <c r="D21" s="33" t="s">
        <v>72</v>
      </c>
      <c r="E21" s="227"/>
      <c r="F21" s="227"/>
      <c r="G21" s="227"/>
      <c r="H21" s="227"/>
      <c r="I21" s="243"/>
      <c r="J21" s="259"/>
      <c r="K21" s="227"/>
      <c r="L21" s="227"/>
      <c r="M21" s="227"/>
      <c r="N21" s="227"/>
    </row>
    <row r="22" spans="1:14" ht="15">
      <c r="A22" s="10">
        <v>8</v>
      </c>
      <c r="B22" s="45" t="s">
        <v>100</v>
      </c>
      <c r="C22" s="5" t="s">
        <v>25</v>
      </c>
      <c r="D22" s="33" t="s">
        <v>155</v>
      </c>
      <c r="E22" s="10" t="s">
        <v>24</v>
      </c>
      <c r="F22" s="10">
        <v>15</v>
      </c>
      <c r="G22" s="10">
        <v>2</v>
      </c>
      <c r="H22" s="10">
        <v>60</v>
      </c>
      <c r="I22" s="20">
        <v>6</v>
      </c>
      <c r="J22" s="91">
        <v>0</v>
      </c>
      <c r="K22" s="92">
        <v>0</v>
      </c>
      <c r="L22" s="92">
        <v>0</v>
      </c>
      <c r="M22" s="92">
        <v>0</v>
      </c>
      <c r="N22" s="80">
        <f>$N$8</f>
        <v>44292</v>
      </c>
    </row>
    <row r="23" spans="1:14" ht="14.25" customHeight="1">
      <c r="A23" s="250">
        <v>9</v>
      </c>
      <c r="B23" s="263" t="s">
        <v>101</v>
      </c>
      <c r="C23" s="266" t="s">
        <v>74</v>
      </c>
      <c r="D23" s="33" t="s">
        <v>156</v>
      </c>
      <c r="E23" s="250" t="s">
        <v>24</v>
      </c>
      <c r="F23" s="250" t="s">
        <v>69</v>
      </c>
      <c r="G23" s="250" t="s">
        <v>69</v>
      </c>
      <c r="H23" s="250">
        <v>46</v>
      </c>
      <c r="I23" s="254">
        <v>1</v>
      </c>
      <c r="J23" s="270">
        <v>0</v>
      </c>
      <c r="K23" s="250">
        <v>0</v>
      </c>
      <c r="L23" s="250">
        <v>49</v>
      </c>
      <c r="M23" s="250">
        <v>0</v>
      </c>
      <c r="N23" s="237">
        <f>$N$8</f>
        <v>44292</v>
      </c>
    </row>
    <row r="24" spans="1:14" ht="24">
      <c r="A24" s="226"/>
      <c r="B24" s="263"/>
      <c r="C24" s="267"/>
      <c r="D24" s="33" t="s">
        <v>157</v>
      </c>
      <c r="E24" s="226"/>
      <c r="F24" s="226"/>
      <c r="G24" s="226"/>
      <c r="H24" s="226"/>
      <c r="I24" s="242"/>
      <c r="J24" s="258"/>
      <c r="K24" s="226"/>
      <c r="L24" s="226"/>
      <c r="M24" s="226"/>
      <c r="N24" s="226"/>
    </row>
    <row r="25" spans="1:14" ht="12.75">
      <c r="A25" s="227"/>
      <c r="B25" s="263"/>
      <c r="C25" s="268"/>
      <c r="D25" s="33" t="s">
        <v>158</v>
      </c>
      <c r="E25" s="227"/>
      <c r="F25" s="227"/>
      <c r="G25" s="227"/>
      <c r="H25" s="227"/>
      <c r="I25" s="243"/>
      <c r="J25" s="259"/>
      <c r="K25" s="227"/>
      <c r="L25" s="227"/>
      <c r="M25" s="227"/>
      <c r="N25" s="227"/>
    </row>
    <row r="26" spans="1:14" ht="24">
      <c r="A26" s="250">
        <v>10</v>
      </c>
      <c r="B26" s="263" t="s">
        <v>103</v>
      </c>
      <c r="C26" s="264" t="s">
        <v>17</v>
      </c>
      <c r="D26" s="33" t="s">
        <v>159</v>
      </c>
      <c r="E26" s="250" t="s">
        <v>24</v>
      </c>
      <c r="F26" s="250">
        <v>15</v>
      </c>
      <c r="G26" s="250">
        <v>1</v>
      </c>
      <c r="H26" s="250">
        <v>44</v>
      </c>
      <c r="I26" s="254">
        <v>4</v>
      </c>
      <c r="J26" s="265">
        <v>0</v>
      </c>
      <c r="K26" s="235">
        <v>0</v>
      </c>
      <c r="L26" s="235">
        <v>0</v>
      </c>
      <c r="M26" s="235">
        <v>0</v>
      </c>
      <c r="N26" s="237">
        <f>$N$8</f>
        <v>44292</v>
      </c>
    </row>
    <row r="27" spans="1:14" ht="15.75" customHeight="1">
      <c r="A27" s="227"/>
      <c r="B27" s="263"/>
      <c r="C27" s="264"/>
      <c r="D27" s="33" t="s">
        <v>160</v>
      </c>
      <c r="E27" s="227"/>
      <c r="F27" s="227"/>
      <c r="G27" s="227"/>
      <c r="H27" s="227"/>
      <c r="I27" s="243"/>
      <c r="J27" s="259"/>
      <c r="K27" s="227"/>
      <c r="L27" s="227"/>
      <c r="M27" s="227"/>
      <c r="N27" s="227"/>
    </row>
    <row r="28" spans="1:14" ht="20.25" customHeight="1">
      <c r="A28" s="22">
        <v>11</v>
      </c>
      <c r="B28" s="45" t="s">
        <v>102</v>
      </c>
      <c r="C28" s="5" t="s">
        <v>18</v>
      </c>
      <c r="D28" s="33" t="s">
        <v>161</v>
      </c>
      <c r="E28" s="22" t="s">
        <v>24</v>
      </c>
      <c r="F28" s="22">
        <v>15</v>
      </c>
      <c r="G28" s="22">
        <v>0</v>
      </c>
      <c r="H28" s="22">
        <v>53</v>
      </c>
      <c r="I28" s="23">
        <v>11</v>
      </c>
      <c r="J28" s="94">
        <v>0</v>
      </c>
      <c r="K28" s="89">
        <v>0</v>
      </c>
      <c r="L28" s="89">
        <v>0</v>
      </c>
      <c r="M28" s="89">
        <v>7</v>
      </c>
      <c r="N28" s="79">
        <f>$N$8</f>
        <v>44292</v>
      </c>
    </row>
    <row r="29" spans="1:14" ht="21" customHeight="1">
      <c r="A29" s="10">
        <v>12</v>
      </c>
      <c r="B29" s="76" t="s">
        <v>19</v>
      </c>
      <c r="C29" s="77" t="s">
        <v>20</v>
      </c>
      <c r="D29" s="74" t="s">
        <v>145</v>
      </c>
      <c r="E29" s="10" t="s">
        <v>24</v>
      </c>
      <c r="F29" s="10" t="s">
        <v>69</v>
      </c>
      <c r="G29" s="10" t="s">
        <v>69</v>
      </c>
      <c r="H29" s="10">
        <v>1</v>
      </c>
      <c r="I29" s="20">
        <v>0</v>
      </c>
      <c r="J29" s="91">
        <v>0</v>
      </c>
      <c r="K29" s="92">
        <v>0</v>
      </c>
      <c r="L29" s="92">
        <v>0</v>
      </c>
      <c r="M29" s="92">
        <v>0</v>
      </c>
      <c r="N29" s="80">
        <f>$N$8</f>
        <v>44292</v>
      </c>
    </row>
    <row r="30" spans="1:14" ht="30">
      <c r="A30" s="10">
        <v>13</v>
      </c>
      <c r="B30" s="45" t="s">
        <v>104</v>
      </c>
      <c r="C30" s="5" t="s">
        <v>21</v>
      </c>
      <c r="D30" s="6" t="s">
        <v>78</v>
      </c>
      <c r="E30" s="10" t="s">
        <v>24</v>
      </c>
      <c r="F30" s="10">
        <v>15</v>
      </c>
      <c r="G30" s="10">
        <v>5</v>
      </c>
      <c r="H30" s="10">
        <v>39</v>
      </c>
      <c r="I30" s="20">
        <v>19</v>
      </c>
      <c r="J30" s="21">
        <v>0</v>
      </c>
      <c r="K30" s="10">
        <v>0</v>
      </c>
      <c r="L30" s="10">
        <v>0</v>
      </c>
      <c r="M30" s="10">
        <v>0</v>
      </c>
      <c r="N30" s="80">
        <f>$N$8</f>
        <v>44292</v>
      </c>
    </row>
    <row r="31" spans="1:14" ht="23.25" customHeight="1" thickBot="1">
      <c r="A31" s="260" t="s">
        <v>29</v>
      </c>
      <c r="B31" s="261"/>
      <c r="C31" s="261"/>
      <c r="D31" s="261"/>
      <c r="E31" s="262"/>
      <c r="F31" s="238">
        <f>SUM(F32:F36)+SUM(G32:G36)</f>
        <v>78</v>
      </c>
      <c r="G31" s="252"/>
      <c r="H31" s="238">
        <f>SUM(H32:H36)+SUM(I32:I36)</f>
        <v>260</v>
      </c>
      <c r="I31" s="239"/>
      <c r="J31" s="253">
        <f>SUM(J32:K36)</f>
        <v>38</v>
      </c>
      <c r="K31" s="252"/>
      <c r="L31" s="238">
        <f>SUM(L32:M36)</f>
        <v>187</v>
      </c>
      <c r="M31" s="252"/>
      <c r="N31" s="12"/>
    </row>
    <row r="32" spans="1:14" ht="13.5" customHeight="1">
      <c r="A32" s="226">
        <v>14</v>
      </c>
      <c r="B32" s="273" t="s">
        <v>105</v>
      </c>
      <c r="C32" s="268" t="s">
        <v>26</v>
      </c>
      <c r="D32" s="38" t="s">
        <v>88</v>
      </c>
      <c r="E32" s="226" t="s">
        <v>24</v>
      </c>
      <c r="F32" s="226">
        <v>20</v>
      </c>
      <c r="G32" s="226">
        <v>3</v>
      </c>
      <c r="H32" s="226">
        <v>70</v>
      </c>
      <c r="I32" s="241">
        <v>9</v>
      </c>
      <c r="J32" s="257">
        <v>0</v>
      </c>
      <c r="K32" s="228">
        <v>0</v>
      </c>
      <c r="L32" s="228">
        <v>0</v>
      </c>
      <c r="M32" s="228">
        <v>0</v>
      </c>
      <c r="N32" s="230">
        <f>$N$8</f>
        <v>44292</v>
      </c>
    </row>
    <row r="33" spans="1:14" ht="13.5" customHeight="1">
      <c r="A33" s="226"/>
      <c r="B33" s="271"/>
      <c r="C33" s="264"/>
      <c r="D33" s="33" t="s">
        <v>90</v>
      </c>
      <c r="E33" s="226"/>
      <c r="F33" s="226"/>
      <c r="G33" s="226"/>
      <c r="H33" s="226"/>
      <c r="I33" s="242"/>
      <c r="J33" s="258"/>
      <c r="K33" s="226"/>
      <c r="L33" s="226"/>
      <c r="M33" s="226"/>
      <c r="N33" s="226"/>
    </row>
    <row r="34" spans="1:14" ht="13.5" customHeight="1">
      <c r="A34" s="227"/>
      <c r="B34" s="271"/>
      <c r="C34" s="264"/>
      <c r="D34" s="33" t="s">
        <v>89</v>
      </c>
      <c r="E34" s="227"/>
      <c r="F34" s="227"/>
      <c r="G34" s="227"/>
      <c r="H34" s="227"/>
      <c r="I34" s="243"/>
      <c r="J34" s="259"/>
      <c r="K34" s="227"/>
      <c r="L34" s="227"/>
      <c r="M34" s="227"/>
      <c r="N34" s="227"/>
    </row>
    <row r="35" spans="1:14" ht="21" customHeight="1">
      <c r="A35" s="10">
        <v>15</v>
      </c>
      <c r="B35" s="63" t="s">
        <v>106</v>
      </c>
      <c r="C35" s="5" t="s">
        <v>75</v>
      </c>
      <c r="D35" s="33" t="s">
        <v>87</v>
      </c>
      <c r="E35" s="10" t="s">
        <v>24</v>
      </c>
      <c r="F35" s="10">
        <v>20</v>
      </c>
      <c r="G35" s="10">
        <v>4</v>
      </c>
      <c r="H35" s="10">
        <v>73</v>
      </c>
      <c r="I35" s="20">
        <v>14</v>
      </c>
      <c r="J35" s="49">
        <v>0</v>
      </c>
      <c r="K35" s="31">
        <v>10</v>
      </c>
      <c r="L35" s="31">
        <v>2</v>
      </c>
      <c r="M35" s="31">
        <v>50</v>
      </c>
      <c r="N35" s="80">
        <f>$N$8</f>
        <v>44292</v>
      </c>
    </row>
    <row r="36" spans="1:14" ht="23.25" customHeight="1">
      <c r="A36" s="10">
        <v>16</v>
      </c>
      <c r="B36" s="63" t="s">
        <v>107</v>
      </c>
      <c r="C36" s="5" t="s">
        <v>48</v>
      </c>
      <c r="D36" s="33" t="s">
        <v>27</v>
      </c>
      <c r="E36" s="10" t="s">
        <v>24</v>
      </c>
      <c r="F36" s="10">
        <v>20</v>
      </c>
      <c r="G36" s="10">
        <v>11</v>
      </c>
      <c r="H36" s="10">
        <v>76</v>
      </c>
      <c r="I36" s="20">
        <v>18</v>
      </c>
      <c r="J36" s="49">
        <v>0</v>
      </c>
      <c r="K36" s="31">
        <v>28</v>
      </c>
      <c r="L36" s="31">
        <v>0</v>
      </c>
      <c r="M36" s="31">
        <v>135</v>
      </c>
      <c r="N36" s="80">
        <f>$N$8</f>
        <v>44292</v>
      </c>
    </row>
    <row r="37" spans="1:14" ht="21" customHeight="1" thickBot="1">
      <c r="A37" s="260" t="s">
        <v>30</v>
      </c>
      <c r="B37" s="261"/>
      <c r="C37" s="261"/>
      <c r="D37" s="261"/>
      <c r="E37" s="262"/>
      <c r="F37" s="238">
        <f>SUM(F38:F47)+SUM(G38:G47)</f>
        <v>163</v>
      </c>
      <c r="G37" s="252"/>
      <c r="H37" s="238">
        <f>SUM(H38:H47)+SUM(I38:I47)</f>
        <v>684</v>
      </c>
      <c r="I37" s="239"/>
      <c r="J37" s="240">
        <f>SUM(J38:K47)</f>
        <v>129</v>
      </c>
      <c r="K37" s="232"/>
      <c r="L37" s="231">
        <f>SUM(L38:M47)</f>
        <v>620</v>
      </c>
      <c r="M37" s="232"/>
      <c r="N37" s="12"/>
    </row>
    <row r="38" spans="1:14" ht="12.75">
      <c r="A38" s="226">
        <v>17</v>
      </c>
      <c r="B38" s="277" t="s">
        <v>108</v>
      </c>
      <c r="C38" s="268" t="s">
        <v>31</v>
      </c>
      <c r="D38" s="38" t="s">
        <v>32</v>
      </c>
      <c r="E38" s="226" t="s">
        <v>24</v>
      </c>
      <c r="F38" s="226">
        <v>30</v>
      </c>
      <c r="G38" s="226">
        <v>50</v>
      </c>
      <c r="H38" s="226">
        <v>119</v>
      </c>
      <c r="I38" s="241">
        <v>229</v>
      </c>
      <c r="J38" s="244">
        <v>0</v>
      </c>
      <c r="K38" s="233">
        <v>62</v>
      </c>
      <c r="L38" s="233">
        <v>1</v>
      </c>
      <c r="M38" s="233">
        <v>313</v>
      </c>
      <c r="N38" s="230">
        <f>$N$8</f>
        <v>44292</v>
      </c>
    </row>
    <row r="39" spans="1:14" ht="12.75">
      <c r="A39" s="226"/>
      <c r="B39" s="263"/>
      <c r="C39" s="264"/>
      <c r="D39" s="33" t="s">
        <v>33</v>
      </c>
      <c r="E39" s="226"/>
      <c r="F39" s="226"/>
      <c r="G39" s="226"/>
      <c r="H39" s="226"/>
      <c r="I39" s="242"/>
      <c r="J39" s="244"/>
      <c r="K39" s="233"/>
      <c r="L39" s="233"/>
      <c r="M39" s="233"/>
      <c r="N39" s="226"/>
    </row>
    <row r="40" spans="1:14" ht="12.75">
      <c r="A40" s="226"/>
      <c r="B40" s="263"/>
      <c r="C40" s="264"/>
      <c r="D40" s="33" t="s">
        <v>163</v>
      </c>
      <c r="E40" s="226"/>
      <c r="F40" s="226"/>
      <c r="G40" s="226"/>
      <c r="H40" s="226"/>
      <c r="I40" s="242"/>
      <c r="J40" s="244"/>
      <c r="K40" s="233"/>
      <c r="L40" s="233"/>
      <c r="M40" s="233"/>
      <c r="N40" s="226"/>
    </row>
    <row r="41" spans="1:14" ht="12.75">
      <c r="A41" s="227"/>
      <c r="B41" s="263"/>
      <c r="C41" s="264"/>
      <c r="D41" s="33" t="s">
        <v>164</v>
      </c>
      <c r="E41" s="227"/>
      <c r="F41" s="227"/>
      <c r="G41" s="227"/>
      <c r="H41" s="227"/>
      <c r="I41" s="243"/>
      <c r="J41" s="245"/>
      <c r="K41" s="234"/>
      <c r="L41" s="234"/>
      <c r="M41" s="234"/>
      <c r="N41" s="227"/>
    </row>
    <row r="42" spans="1:14" ht="12.75">
      <c r="A42" s="250">
        <v>18</v>
      </c>
      <c r="B42" s="263" t="s">
        <v>109</v>
      </c>
      <c r="C42" s="264" t="s">
        <v>34</v>
      </c>
      <c r="D42" s="33" t="s">
        <v>165</v>
      </c>
      <c r="E42" s="250" t="s">
        <v>24</v>
      </c>
      <c r="F42" s="250">
        <v>20</v>
      </c>
      <c r="G42" s="250">
        <v>8</v>
      </c>
      <c r="H42" s="250">
        <v>70</v>
      </c>
      <c r="I42" s="254">
        <v>61</v>
      </c>
      <c r="J42" s="255">
        <v>0</v>
      </c>
      <c r="K42" s="251">
        <v>12</v>
      </c>
      <c r="L42" s="251">
        <v>2</v>
      </c>
      <c r="M42" s="251">
        <v>83</v>
      </c>
      <c r="N42" s="237">
        <f>$N$8</f>
        <v>44292</v>
      </c>
    </row>
    <row r="43" spans="1:14" ht="12.75">
      <c r="A43" s="227"/>
      <c r="B43" s="263"/>
      <c r="C43" s="264"/>
      <c r="D43" s="33" t="s">
        <v>166</v>
      </c>
      <c r="E43" s="227"/>
      <c r="F43" s="227"/>
      <c r="G43" s="227"/>
      <c r="H43" s="227"/>
      <c r="I43" s="243"/>
      <c r="J43" s="245"/>
      <c r="K43" s="234"/>
      <c r="L43" s="234"/>
      <c r="M43" s="234"/>
      <c r="N43" s="227"/>
    </row>
    <row r="44" spans="1:14" ht="20.25" customHeight="1">
      <c r="A44" s="10">
        <v>19</v>
      </c>
      <c r="B44" s="45" t="s">
        <v>110</v>
      </c>
      <c r="C44" s="5" t="s">
        <v>35</v>
      </c>
      <c r="D44" s="103" t="s">
        <v>167</v>
      </c>
      <c r="E44" s="10" t="s">
        <v>24</v>
      </c>
      <c r="F44" s="10">
        <v>10</v>
      </c>
      <c r="G44" s="10">
        <v>16</v>
      </c>
      <c r="H44" s="10">
        <v>24</v>
      </c>
      <c r="I44" s="20">
        <v>62</v>
      </c>
      <c r="J44" s="49">
        <v>0</v>
      </c>
      <c r="K44" s="31">
        <v>34</v>
      </c>
      <c r="L44" s="31">
        <v>0</v>
      </c>
      <c r="M44" s="31">
        <v>137</v>
      </c>
      <c r="N44" s="80">
        <f>$N$8</f>
        <v>44292</v>
      </c>
    </row>
    <row r="45" spans="1:14" ht="13.5" customHeight="1">
      <c r="A45" s="250">
        <v>20</v>
      </c>
      <c r="B45" s="263" t="s">
        <v>111</v>
      </c>
      <c r="C45" s="264" t="s">
        <v>36</v>
      </c>
      <c r="D45" s="103" t="s">
        <v>145</v>
      </c>
      <c r="E45" s="250" t="s">
        <v>24</v>
      </c>
      <c r="F45" s="250">
        <v>10</v>
      </c>
      <c r="G45" s="250">
        <v>19</v>
      </c>
      <c r="H45" s="250">
        <v>38</v>
      </c>
      <c r="I45" s="254">
        <v>81</v>
      </c>
      <c r="J45" s="255">
        <v>0</v>
      </c>
      <c r="K45" s="251">
        <v>21</v>
      </c>
      <c r="L45" s="251">
        <v>1</v>
      </c>
      <c r="M45" s="251">
        <v>83</v>
      </c>
      <c r="N45" s="237">
        <f>$N$8</f>
        <v>44292</v>
      </c>
    </row>
    <row r="46" spans="1:14" ht="22.5" customHeight="1">
      <c r="A46" s="226"/>
      <c r="B46" s="263"/>
      <c r="C46" s="264"/>
      <c r="D46" s="103" t="s">
        <v>192</v>
      </c>
      <c r="E46" s="226"/>
      <c r="F46" s="226"/>
      <c r="G46" s="226"/>
      <c r="H46" s="226"/>
      <c r="I46" s="242"/>
      <c r="J46" s="244"/>
      <c r="K46" s="233"/>
      <c r="L46" s="233"/>
      <c r="M46" s="233"/>
      <c r="N46" s="226"/>
    </row>
    <row r="47" spans="1:14" ht="16.5" customHeight="1">
      <c r="A47" s="227"/>
      <c r="B47" s="263"/>
      <c r="C47" s="264"/>
      <c r="D47" s="103" t="s">
        <v>81</v>
      </c>
      <c r="E47" s="227"/>
      <c r="F47" s="227"/>
      <c r="G47" s="227"/>
      <c r="H47" s="227"/>
      <c r="I47" s="243"/>
      <c r="J47" s="245"/>
      <c r="K47" s="234"/>
      <c r="L47" s="234"/>
      <c r="M47" s="234"/>
      <c r="N47" s="227"/>
    </row>
    <row r="48" spans="1:14" ht="19.5" customHeight="1" thickBot="1">
      <c r="A48" s="260" t="s">
        <v>37</v>
      </c>
      <c r="B48" s="261"/>
      <c r="C48" s="261"/>
      <c r="D48" s="261"/>
      <c r="E48" s="262"/>
      <c r="F48" s="238">
        <f>SUM(F49:F59)+SUM(G49:G59)</f>
        <v>281</v>
      </c>
      <c r="G48" s="252"/>
      <c r="H48" s="238">
        <f>SUM(H49:H59)+SUM(I49:I59)</f>
        <v>882</v>
      </c>
      <c r="I48" s="239"/>
      <c r="J48" s="240">
        <f>SUM(J49:K58)</f>
        <v>98</v>
      </c>
      <c r="K48" s="232"/>
      <c r="L48" s="231">
        <f>SUM(L49:M58)</f>
        <v>492</v>
      </c>
      <c r="M48" s="232"/>
      <c r="N48" s="12"/>
    </row>
    <row r="49" spans="1:14" ht="24" customHeight="1">
      <c r="A49" s="9">
        <v>21</v>
      </c>
      <c r="B49" s="62" t="s">
        <v>112</v>
      </c>
      <c r="C49" s="7" t="s">
        <v>38</v>
      </c>
      <c r="D49" s="38" t="s">
        <v>168</v>
      </c>
      <c r="E49" s="9" t="s">
        <v>24</v>
      </c>
      <c r="F49" s="9">
        <v>35</v>
      </c>
      <c r="G49" s="9">
        <v>14</v>
      </c>
      <c r="H49" s="9">
        <v>113</v>
      </c>
      <c r="I49" s="19">
        <v>42</v>
      </c>
      <c r="J49" s="52">
        <v>0</v>
      </c>
      <c r="K49" s="53">
        <v>37</v>
      </c>
      <c r="L49" s="53">
        <v>1</v>
      </c>
      <c r="M49" s="53">
        <v>139</v>
      </c>
      <c r="N49" s="82">
        <f>$N$8</f>
        <v>44292</v>
      </c>
    </row>
    <row r="50" spans="1:14" ht="12.75" customHeight="1">
      <c r="A50" s="250">
        <v>22</v>
      </c>
      <c r="B50" s="272" t="s">
        <v>113</v>
      </c>
      <c r="C50" s="266" t="s">
        <v>39</v>
      </c>
      <c r="D50" s="33" t="s">
        <v>169</v>
      </c>
      <c r="E50" s="226" t="s">
        <v>24</v>
      </c>
      <c r="F50" s="226">
        <v>25</v>
      </c>
      <c r="G50" s="226">
        <v>1</v>
      </c>
      <c r="H50" s="226">
        <v>99</v>
      </c>
      <c r="I50" s="242">
        <v>7</v>
      </c>
      <c r="J50" s="244">
        <v>0</v>
      </c>
      <c r="K50" s="233">
        <v>0</v>
      </c>
      <c r="L50" s="233">
        <v>0</v>
      </c>
      <c r="M50" s="233">
        <v>32</v>
      </c>
      <c r="N50" s="256">
        <f>$N$8</f>
        <v>44292</v>
      </c>
    </row>
    <row r="51" spans="1:14" ht="15.75" customHeight="1">
      <c r="A51" s="227"/>
      <c r="B51" s="273"/>
      <c r="C51" s="268"/>
      <c r="D51" s="33" t="s">
        <v>170</v>
      </c>
      <c r="E51" s="227"/>
      <c r="F51" s="227"/>
      <c r="G51" s="227"/>
      <c r="H51" s="227"/>
      <c r="I51" s="243"/>
      <c r="J51" s="245"/>
      <c r="K51" s="234"/>
      <c r="L51" s="234"/>
      <c r="M51" s="234"/>
      <c r="N51" s="227"/>
    </row>
    <row r="52" spans="1:14" ht="30">
      <c r="A52" s="10">
        <v>23</v>
      </c>
      <c r="B52" s="63" t="s">
        <v>114</v>
      </c>
      <c r="C52" s="5" t="s">
        <v>40</v>
      </c>
      <c r="D52" s="33" t="s">
        <v>41</v>
      </c>
      <c r="E52" s="10" t="s">
        <v>24</v>
      </c>
      <c r="F52" s="10">
        <v>25</v>
      </c>
      <c r="G52" s="10">
        <v>6</v>
      </c>
      <c r="H52" s="10">
        <v>75</v>
      </c>
      <c r="I52" s="20">
        <v>12</v>
      </c>
      <c r="J52" s="49">
        <v>0</v>
      </c>
      <c r="K52" s="31">
        <v>11</v>
      </c>
      <c r="L52" s="31">
        <v>1</v>
      </c>
      <c r="M52" s="31">
        <v>55</v>
      </c>
      <c r="N52" s="80">
        <f>$N$8</f>
        <v>44292</v>
      </c>
    </row>
    <row r="53" spans="1:14" ht="15.75" customHeight="1">
      <c r="A53" s="9">
        <v>24</v>
      </c>
      <c r="B53" s="63" t="s">
        <v>117</v>
      </c>
      <c r="C53" s="5" t="s">
        <v>42</v>
      </c>
      <c r="D53" s="33" t="s">
        <v>80</v>
      </c>
      <c r="E53" s="10" t="s">
        <v>24</v>
      </c>
      <c r="F53" s="9">
        <v>15</v>
      </c>
      <c r="G53" s="9">
        <v>2</v>
      </c>
      <c r="H53" s="9">
        <v>35</v>
      </c>
      <c r="I53" s="16">
        <v>7</v>
      </c>
      <c r="J53" s="96">
        <v>0</v>
      </c>
      <c r="K53" s="97">
        <v>0</v>
      </c>
      <c r="L53" s="97">
        <v>0</v>
      </c>
      <c r="M53" s="97">
        <v>0</v>
      </c>
      <c r="N53" s="78">
        <f>$N$8</f>
        <v>44292</v>
      </c>
    </row>
    <row r="54" spans="1:14" ht="24">
      <c r="A54" s="250">
        <v>25</v>
      </c>
      <c r="B54" s="271" t="s">
        <v>115</v>
      </c>
      <c r="C54" s="264" t="s">
        <v>43</v>
      </c>
      <c r="D54" s="33" t="s">
        <v>44</v>
      </c>
      <c r="E54" s="250" t="s">
        <v>24</v>
      </c>
      <c r="F54" s="250">
        <v>20</v>
      </c>
      <c r="G54" s="250">
        <v>4</v>
      </c>
      <c r="H54" s="250">
        <v>86</v>
      </c>
      <c r="I54" s="254">
        <v>11</v>
      </c>
      <c r="J54" s="255">
        <v>0</v>
      </c>
      <c r="K54" s="251">
        <v>19</v>
      </c>
      <c r="L54" s="251">
        <v>0</v>
      </c>
      <c r="M54" s="251">
        <v>109</v>
      </c>
      <c r="N54" s="237">
        <f>$N$8</f>
        <v>44292</v>
      </c>
    </row>
    <row r="55" spans="1:14" ht="36">
      <c r="A55" s="227"/>
      <c r="B55" s="271"/>
      <c r="C55" s="264"/>
      <c r="D55" s="33" t="s">
        <v>45</v>
      </c>
      <c r="E55" s="227"/>
      <c r="F55" s="227"/>
      <c r="G55" s="227"/>
      <c r="H55" s="227"/>
      <c r="I55" s="243"/>
      <c r="J55" s="245"/>
      <c r="K55" s="234"/>
      <c r="L55" s="234"/>
      <c r="M55" s="234"/>
      <c r="N55" s="227"/>
    </row>
    <row r="56" spans="1:14" ht="27.75" customHeight="1">
      <c r="A56" s="10">
        <v>26</v>
      </c>
      <c r="B56" s="63" t="s">
        <v>118</v>
      </c>
      <c r="C56" s="5" t="s">
        <v>46</v>
      </c>
      <c r="D56" s="6" t="s">
        <v>46</v>
      </c>
      <c r="E56" s="10" t="s">
        <v>24</v>
      </c>
      <c r="F56" s="10">
        <v>25</v>
      </c>
      <c r="G56" s="10">
        <v>12</v>
      </c>
      <c r="H56" s="10">
        <v>87</v>
      </c>
      <c r="I56" s="20">
        <v>17</v>
      </c>
      <c r="J56" s="98">
        <v>0</v>
      </c>
      <c r="K56" s="99">
        <v>0</v>
      </c>
      <c r="L56" s="99">
        <v>0</v>
      </c>
      <c r="M56" s="99">
        <v>0</v>
      </c>
      <c r="N56" s="80">
        <f>$N$8</f>
        <v>44292</v>
      </c>
    </row>
    <row r="57" spans="1:14" ht="31.5" customHeight="1">
      <c r="A57" s="10">
        <v>27</v>
      </c>
      <c r="B57" s="63" t="s">
        <v>116</v>
      </c>
      <c r="C57" s="5" t="s">
        <v>47</v>
      </c>
      <c r="D57" s="105" t="s">
        <v>47</v>
      </c>
      <c r="E57" s="10" t="s">
        <v>24</v>
      </c>
      <c r="F57" s="10">
        <v>15</v>
      </c>
      <c r="G57" s="10">
        <v>2</v>
      </c>
      <c r="H57" s="10">
        <v>42</v>
      </c>
      <c r="I57" s="20">
        <v>3</v>
      </c>
      <c r="J57" s="98">
        <v>0</v>
      </c>
      <c r="K57" s="99">
        <v>0</v>
      </c>
      <c r="L57" s="99">
        <v>0</v>
      </c>
      <c r="M57" s="99">
        <v>0</v>
      </c>
      <c r="N57" s="80">
        <f>$N$8</f>
        <v>44292</v>
      </c>
    </row>
    <row r="58" spans="1:14" ht="26.25" customHeight="1">
      <c r="A58" s="22">
        <v>28</v>
      </c>
      <c r="B58" s="61" t="s">
        <v>119</v>
      </c>
      <c r="C58" s="24" t="s">
        <v>49</v>
      </c>
      <c r="D58" s="42" t="s">
        <v>73</v>
      </c>
      <c r="E58" s="22" t="s">
        <v>24</v>
      </c>
      <c r="F58" s="22">
        <v>42</v>
      </c>
      <c r="G58" s="22">
        <v>14</v>
      </c>
      <c r="H58" s="22">
        <v>170</v>
      </c>
      <c r="I58" s="23">
        <v>52</v>
      </c>
      <c r="J58" s="50">
        <v>0</v>
      </c>
      <c r="K58" s="51">
        <v>31</v>
      </c>
      <c r="L58" s="51">
        <v>0</v>
      </c>
      <c r="M58" s="51">
        <v>155</v>
      </c>
      <c r="N58" s="80">
        <f>$N$8</f>
        <v>44292</v>
      </c>
    </row>
    <row r="59" spans="1:14" s="25" customFormat="1" ht="43.5" customHeight="1">
      <c r="A59" s="22">
        <v>29</v>
      </c>
      <c r="B59" s="61" t="s">
        <v>344</v>
      </c>
      <c r="C59" s="24" t="s">
        <v>343</v>
      </c>
      <c r="D59" s="33" t="s">
        <v>345</v>
      </c>
      <c r="E59" s="22" t="s">
        <v>24</v>
      </c>
      <c r="F59" s="22">
        <v>20</v>
      </c>
      <c r="G59" s="22">
        <v>4</v>
      </c>
      <c r="H59" s="22">
        <v>20</v>
      </c>
      <c r="I59" s="23">
        <v>4</v>
      </c>
      <c r="J59" s="98">
        <v>0</v>
      </c>
      <c r="K59" s="99">
        <v>0</v>
      </c>
      <c r="L59" s="99">
        <v>0</v>
      </c>
      <c r="M59" s="99">
        <v>0</v>
      </c>
      <c r="N59" s="80">
        <f>$N$8</f>
        <v>44292</v>
      </c>
    </row>
    <row r="60" spans="1:14" s="25" customFormat="1" ht="25.5" customHeight="1">
      <c r="A60" s="22"/>
      <c r="B60" s="61"/>
      <c r="C60" s="24"/>
      <c r="D60" s="33"/>
      <c r="E60" s="22"/>
      <c r="F60" s="10">
        <f>SUM(F49:F59)+SUM(F38:F47)+SUM(F32:F36)+SUM(F13:F30)+SUM(F8:F11)</f>
        <v>523</v>
      </c>
      <c r="G60" s="10">
        <f>SUM(G49:G59)+SUM(G38:G47)+SUM(G32:G36)+SUM(G13:G30)+SUM(G8:G11)</f>
        <v>274</v>
      </c>
      <c r="H60" s="10"/>
      <c r="I60" s="20"/>
      <c r="J60" s="176"/>
      <c r="K60" s="29"/>
      <c r="L60" s="177"/>
      <c r="M60" s="29"/>
      <c r="N60" s="81"/>
    </row>
    <row r="61" spans="1:14" s="25" customFormat="1" ht="18.75" customHeight="1">
      <c r="A61" s="27"/>
      <c r="B61" s="27"/>
      <c r="C61" s="27" t="s">
        <v>70</v>
      </c>
      <c r="D61" s="27"/>
      <c r="E61" s="27"/>
      <c r="F61" s="246">
        <f>F48+F37+F31+F12+F7</f>
        <v>797</v>
      </c>
      <c r="G61" s="247"/>
      <c r="H61" s="246">
        <f>H48+H37+H31+H12+H7</f>
        <v>2942</v>
      </c>
      <c r="I61" s="248"/>
      <c r="J61" s="249">
        <f>J48+J37+J31+J12+J7</f>
        <v>324</v>
      </c>
      <c r="K61" s="247"/>
      <c r="L61" s="246">
        <f>L48+L37+L31+L12+L7</f>
        <v>1620</v>
      </c>
      <c r="M61" s="247"/>
      <c r="N61" s="28"/>
    </row>
    <row r="62" s="25" customFormat="1" ht="18" customHeight="1"/>
    <row r="63" s="25" customFormat="1" ht="12.75" customHeight="1"/>
    <row r="64" s="25" customFormat="1" ht="12.75" customHeight="1"/>
    <row r="65" s="25" customFormat="1" ht="12.75" customHeight="1"/>
    <row r="66" s="25" customFormat="1" ht="20.25" customHeight="1"/>
    <row r="67" s="25" customFormat="1" ht="12.75" customHeight="1"/>
    <row r="68" s="25" customFormat="1" ht="15" customHeight="1"/>
    <row r="69" s="25" customFormat="1" ht="15" customHeight="1"/>
    <row r="70" s="25" customFormat="1" ht="15" customHeight="1"/>
    <row r="71" s="25" customFormat="1" ht="15" customHeight="1"/>
    <row r="72" s="25" customFormat="1" ht="15" customHeight="1"/>
    <row r="73" s="25" customFormat="1" ht="15" customHeight="1"/>
    <row r="74" s="25" customFormat="1" ht="15" customHeight="1"/>
    <row r="75" s="25" customFormat="1" ht="15" customHeight="1"/>
    <row r="76" s="25" customFormat="1" ht="15" customHeight="1"/>
    <row r="77" s="25" customFormat="1" ht="15" customHeight="1"/>
    <row r="78" s="25" customFormat="1" ht="15" customHeight="1"/>
    <row r="79" s="25" customFormat="1" ht="15" customHeight="1"/>
    <row r="80" s="25" customFormat="1" ht="20.25" customHeight="1"/>
    <row r="81" s="25" customFormat="1" ht="12.75" customHeight="1"/>
    <row r="82" s="25" customFormat="1" ht="6.75" customHeight="1"/>
    <row r="83" s="25" customFormat="1" ht="12.75" customHeight="1"/>
    <row r="84" s="25" customFormat="1" ht="3" customHeight="1"/>
    <row r="85" s="25" customFormat="1" ht="15" customHeight="1"/>
    <row r="86" s="25" customFormat="1" ht="15" customHeight="1"/>
    <row r="87" s="25" customFormat="1" ht="15" customHeight="1"/>
    <row r="88" s="25" customFormat="1" ht="12.75" customHeight="1"/>
    <row r="89" s="25" customFormat="1" ht="4.5" customHeight="1"/>
    <row r="90" s="25" customFormat="1" ht="12.75" customHeight="1"/>
    <row r="91" s="25" customFormat="1" ht="14.25" customHeight="1"/>
    <row r="92" s="25" customFormat="1" ht="15.75" customHeight="1"/>
    <row r="93" s="25" customFormat="1" ht="15" customHeight="1"/>
    <row r="94" s="25" customFormat="1" ht="15" customHeight="1"/>
    <row r="95" s="25" customFormat="1" ht="18.75" customHeight="1"/>
    <row r="96" s="25" customFormat="1" ht="16.5" customHeight="1"/>
    <row r="97" s="25" customFormat="1" ht="15" customHeight="1"/>
    <row r="98" s="25" customFormat="1" ht="30" customHeight="1"/>
    <row r="99" s="25" customFormat="1" ht="30" customHeight="1"/>
    <row r="100" s="25" customFormat="1" ht="30" customHeight="1"/>
    <row r="101" s="25" customFormat="1" ht="13.5" customHeight="1"/>
    <row r="102" s="25" customFormat="1" ht="13.5" customHeight="1"/>
    <row r="103" s="25" customFormat="1" ht="19.5" customHeight="1"/>
    <row r="104" s="25" customFormat="1" ht="18.75" customHeight="1"/>
    <row r="105" s="25" customFormat="1" ht="22.5" customHeight="1"/>
    <row r="106" s="25" customFormat="1" ht="21.75" customHeight="1"/>
    <row r="107" s="25" customFormat="1" ht="15" customHeight="1"/>
    <row r="108" s="25" customFormat="1" ht="15" customHeight="1"/>
    <row r="109" s="25" customFormat="1" ht="15" customHeight="1"/>
    <row r="110" s="25" customFormat="1" ht="15" customHeight="1"/>
    <row r="111" s="25" customFormat="1" ht="15" customHeight="1"/>
    <row r="112" s="25" customFormat="1" ht="15" customHeight="1"/>
    <row r="113" s="25" customFormat="1" ht="15" customHeight="1"/>
    <row r="114" s="25" customFormat="1" ht="15" customHeight="1"/>
    <row r="115" s="25" customFormat="1" ht="18.75" customHeight="1"/>
    <row r="116" s="25" customFormat="1" ht="20.25" customHeight="1"/>
    <row r="117" s="25" customFormat="1" ht="12.75" customHeight="1"/>
    <row r="118" s="25" customFormat="1" ht="12.75" customHeight="1"/>
    <row r="119" s="25" customFormat="1" ht="25.5" customHeight="1"/>
    <row r="120" s="25" customFormat="1" ht="27.75" customHeight="1"/>
    <row r="121" s="25" customFormat="1" ht="12.75" customHeight="1"/>
    <row r="122" s="25" customFormat="1" ht="21" customHeight="1"/>
    <row r="123" s="25" customFormat="1" ht="15" customHeight="1"/>
    <row r="124" s="25" customFormat="1" ht="15" customHeight="1"/>
    <row r="125" s="25" customFormat="1" ht="12.75" customHeight="1"/>
    <row r="126" s="25" customFormat="1" ht="16.5" customHeight="1"/>
    <row r="127" s="25" customFormat="1" ht="21" customHeight="1"/>
    <row r="128" s="25" customFormat="1" ht="12.75" customHeight="1"/>
    <row r="129" s="25" customFormat="1" ht="12.75" customHeight="1"/>
    <row r="130" s="25" customFormat="1" ht="12.75" customHeight="1"/>
    <row r="131" s="25" customFormat="1" ht="12.75" customHeight="1"/>
    <row r="132" s="25" customFormat="1" ht="22.5" customHeight="1"/>
    <row r="133" s="25" customFormat="1" ht="15" customHeight="1"/>
    <row r="134" s="25" customFormat="1" ht="15" customHeight="1"/>
    <row r="135" s="25" customFormat="1" ht="12.75" customHeight="1"/>
    <row r="136" s="25" customFormat="1" ht="12.75" customHeight="1"/>
    <row r="137" s="25" customFormat="1" ht="12.75" customHeight="1"/>
    <row r="138" s="25" customFormat="1" ht="12.75" customHeight="1"/>
    <row r="139" s="25" customFormat="1" ht="12.75" customHeight="1"/>
    <row r="140" s="25" customFormat="1" ht="15" customHeight="1"/>
    <row r="141" s="25" customFormat="1" ht="23.25" customHeight="1"/>
    <row r="142" s="25" customFormat="1" ht="15" customHeight="1"/>
    <row r="143" s="25" customFormat="1" ht="12.75" customHeight="1"/>
    <row r="144" s="25" customFormat="1" ht="15.75" customHeight="1"/>
    <row r="145" s="25" customFormat="1" ht="31.5" customHeight="1"/>
    <row r="146" s="25" customFormat="1" ht="12.75" customHeight="1"/>
    <row r="147" s="25" customFormat="1" ht="18.75" customHeight="1"/>
    <row r="148" s="25" customFormat="1" ht="12.75" customHeight="1"/>
    <row r="149" s="25" customFormat="1" ht="12.75" customHeight="1"/>
    <row r="150" s="25" customFormat="1" ht="12.75" customHeight="1"/>
    <row r="151" s="25" customFormat="1" ht="12.75" customHeight="1"/>
    <row r="152" s="25" customFormat="1" ht="12.75" customHeight="1"/>
    <row r="153" s="25" customFormat="1" ht="12.75" customHeight="1"/>
    <row r="154" s="25" customFormat="1" ht="12.75" customHeight="1"/>
    <row r="155" s="25" customFormat="1" ht="12.75" customHeight="1"/>
    <row r="156" s="25" customFormat="1" ht="12.75" customHeight="1"/>
    <row r="157" s="25" customFormat="1" ht="12.75" customHeight="1"/>
    <row r="158" s="25" customFormat="1" ht="12.75" customHeight="1"/>
    <row r="159" s="25" customFormat="1" ht="12.75" customHeight="1"/>
    <row r="160" s="25" customFormat="1" ht="12.75" customHeight="1"/>
    <row r="161" s="25" customFormat="1" ht="12.75" customHeight="1"/>
    <row r="162" s="25" customFormat="1" ht="12.75" customHeight="1"/>
    <row r="163" s="25" customFormat="1" ht="12.75" customHeight="1"/>
    <row r="164" s="25" customFormat="1" ht="12.75" customHeight="1"/>
    <row r="165" s="25" customFormat="1" ht="12.75" customHeight="1"/>
    <row r="166" s="25" customFormat="1" ht="12.75" customHeight="1"/>
    <row r="167" s="25" customFormat="1" ht="12.75" customHeight="1"/>
    <row r="168" s="25" customFormat="1" ht="12.75" customHeight="1"/>
    <row r="169" s="25" customFormat="1" ht="12.75" customHeight="1"/>
    <row r="170" s="25" customFormat="1" ht="12.75" customHeight="1"/>
    <row r="171" s="25" customFormat="1" ht="12.75" customHeight="1"/>
    <row r="172" s="25" customFormat="1" ht="12.75" customHeight="1"/>
    <row r="173" s="25" customFormat="1" ht="12.75" customHeight="1"/>
    <row r="174" s="25" customFormat="1" ht="12.75" customHeight="1"/>
    <row r="175" s="25" customFormat="1" ht="12.75" customHeight="1"/>
    <row r="176" s="25" customFormat="1" ht="12.75" customHeight="1"/>
    <row r="177" s="25" customFormat="1" ht="12.75" customHeight="1"/>
    <row r="178" s="25" customFormat="1" ht="12.75" customHeight="1"/>
    <row r="179" s="25" customFormat="1" ht="12.75" customHeight="1"/>
    <row r="180" s="25" customFormat="1" ht="12.75" customHeight="1"/>
    <row r="181" s="25" customFormat="1" ht="12.75" customHeight="1"/>
    <row r="182" s="25" customFormat="1" ht="12.75" customHeight="1"/>
  </sheetData>
  <sheetProtection/>
  <mergeCells count="213">
    <mergeCell ref="A3:A5"/>
    <mergeCell ref="B3:B5"/>
    <mergeCell ref="C3:C5"/>
    <mergeCell ref="D3:D5"/>
    <mergeCell ref="J7:K7"/>
    <mergeCell ref="G9:G11"/>
    <mergeCell ref="F4:G4"/>
    <mergeCell ref="A9:A11"/>
    <mergeCell ref="I9:I11"/>
    <mergeCell ref="N3:N5"/>
    <mergeCell ref="F7:G7"/>
    <mergeCell ref="H7:I7"/>
    <mergeCell ref="J3:M3"/>
    <mergeCell ref="J4:K4"/>
    <mergeCell ref="F3:I3"/>
    <mergeCell ref="L4:M4"/>
    <mergeCell ref="A6:N6"/>
    <mergeCell ref="E3:E5"/>
    <mergeCell ref="H4:I4"/>
    <mergeCell ref="N9:N11"/>
    <mergeCell ref="L7:M7"/>
    <mergeCell ref="A7:E7"/>
    <mergeCell ref="E9:E11"/>
    <mergeCell ref="C13:C14"/>
    <mergeCell ref="H9:H11"/>
    <mergeCell ref="B9:B11"/>
    <mergeCell ref="C9:C11"/>
    <mergeCell ref="H12:I12"/>
    <mergeCell ref="A12:E12"/>
    <mergeCell ref="G13:G14"/>
    <mergeCell ref="F9:F11"/>
    <mergeCell ref="I20:I21"/>
    <mergeCell ref="J20:J21"/>
    <mergeCell ref="H13:H14"/>
    <mergeCell ref="I17:I18"/>
    <mergeCell ref="J17:J18"/>
    <mergeCell ref="B20:B21"/>
    <mergeCell ref="C20:C21"/>
    <mergeCell ref="B15:B16"/>
    <mergeCell ref="C15:C16"/>
    <mergeCell ref="B17:B18"/>
    <mergeCell ref="C17:C18"/>
    <mergeCell ref="B13:B14"/>
    <mergeCell ref="J12:K12"/>
    <mergeCell ref="L12:M12"/>
    <mergeCell ref="J9:J11"/>
    <mergeCell ref="K9:K11"/>
    <mergeCell ref="L9:L11"/>
    <mergeCell ref="M9:M11"/>
    <mergeCell ref="L13:L14"/>
    <mergeCell ref="M13:M14"/>
    <mergeCell ref="F12:G12"/>
    <mergeCell ref="C38:C41"/>
    <mergeCell ref="B42:B43"/>
    <mergeCell ref="C42:C43"/>
    <mergeCell ref="A37:E37"/>
    <mergeCell ref="A38:A41"/>
    <mergeCell ref="A42:A43"/>
    <mergeCell ref="B38:B41"/>
    <mergeCell ref="E42:E43"/>
    <mergeCell ref="E38:E41"/>
    <mergeCell ref="B32:B34"/>
    <mergeCell ref="C32:C34"/>
    <mergeCell ref="E13:E14"/>
    <mergeCell ref="F13:F14"/>
    <mergeCell ref="K13:K14"/>
    <mergeCell ref="E20:E21"/>
    <mergeCell ref="F20:F21"/>
    <mergeCell ref="G20:G21"/>
    <mergeCell ref="J23:J25"/>
    <mergeCell ref="H20:H21"/>
    <mergeCell ref="C50:C51"/>
    <mergeCell ref="A45:A47"/>
    <mergeCell ref="A48:E48"/>
    <mergeCell ref="B54:B55"/>
    <mergeCell ref="C54:C55"/>
    <mergeCell ref="B45:B47"/>
    <mergeCell ref="C45:C47"/>
    <mergeCell ref="A50:A51"/>
    <mergeCell ref="E50:E51"/>
    <mergeCell ref="B50:B51"/>
    <mergeCell ref="K17:K18"/>
    <mergeCell ref="L17:L18"/>
    <mergeCell ref="M17:M18"/>
    <mergeCell ref="I13:I14"/>
    <mergeCell ref="J15:J16"/>
    <mergeCell ref="K15:K16"/>
    <mergeCell ref="N13:N14"/>
    <mergeCell ref="E15:E16"/>
    <mergeCell ref="F15:F16"/>
    <mergeCell ref="G15:G16"/>
    <mergeCell ref="H15:H16"/>
    <mergeCell ref="I15:I16"/>
    <mergeCell ref="J13:J14"/>
    <mergeCell ref="L15:L16"/>
    <mergeCell ref="M15:M16"/>
    <mergeCell ref="N15:N16"/>
    <mergeCell ref="L23:L25"/>
    <mergeCell ref="M23:M25"/>
    <mergeCell ref="M20:M21"/>
    <mergeCell ref="E17:E18"/>
    <mergeCell ref="F17:F18"/>
    <mergeCell ref="G17:G18"/>
    <mergeCell ref="H17:H18"/>
    <mergeCell ref="K20:K21"/>
    <mergeCell ref="G23:G25"/>
    <mergeCell ref="K23:K25"/>
    <mergeCell ref="N23:N25"/>
    <mergeCell ref="A13:A14"/>
    <mergeCell ref="A15:A16"/>
    <mergeCell ref="A17:A18"/>
    <mergeCell ref="A20:A21"/>
    <mergeCell ref="A23:A25"/>
    <mergeCell ref="N20:N21"/>
    <mergeCell ref="E23:E25"/>
    <mergeCell ref="N17:N18"/>
    <mergeCell ref="L20:L21"/>
    <mergeCell ref="B23:B25"/>
    <mergeCell ref="H26:H27"/>
    <mergeCell ref="I26:I27"/>
    <mergeCell ref="J26:J27"/>
    <mergeCell ref="H23:H25"/>
    <mergeCell ref="I23:I25"/>
    <mergeCell ref="F23:F25"/>
    <mergeCell ref="C23:C25"/>
    <mergeCell ref="L42:L43"/>
    <mergeCell ref="A32:A34"/>
    <mergeCell ref="A31:E31"/>
    <mergeCell ref="K26:K27"/>
    <mergeCell ref="E26:E27"/>
    <mergeCell ref="A26:A27"/>
    <mergeCell ref="F26:F27"/>
    <mergeCell ref="G26:G27"/>
    <mergeCell ref="B26:B27"/>
    <mergeCell ref="C26:C27"/>
    <mergeCell ref="H50:H51"/>
    <mergeCell ref="N42:N43"/>
    <mergeCell ref="G32:G34"/>
    <mergeCell ref="H32:H34"/>
    <mergeCell ref="I32:I34"/>
    <mergeCell ref="J32:J34"/>
    <mergeCell ref="K32:K34"/>
    <mergeCell ref="M32:M34"/>
    <mergeCell ref="N32:N34"/>
    <mergeCell ref="M42:M43"/>
    <mergeCell ref="I45:I47"/>
    <mergeCell ref="J45:J47"/>
    <mergeCell ref="F42:F43"/>
    <mergeCell ref="K42:K43"/>
    <mergeCell ref="E45:E47"/>
    <mergeCell ref="F45:F47"/>
    <mergeCell ref="G45:G47"/>
    <mergeCell ref="H45:H47"/>
    <mergeCell ref="M50:M51"/>
    <mergeCell ref="F48:G48"/>
    <mergeCell ref="N50:N51"/>
    <mergeCell ref="N45:N47"/>
    <mergeCell ref="L45:L47"/>
    <mergeCell ref="M45:M47"/>
    <mergeCell ref="H48:I48"/>
    <mergeCell ref="L50:L51"/>
    <mergeCell ref="J48:K48"/>
    <mergeCell ref="F50:F51"/>
    <mergeCell ref="K54:K55"/>
    <mergeCell ref="J50:J51"/>
    <mergeCell ref="I50:I51"/>
    <mergeCell ref="K45:K47"/>
    <mergeCell ref="G42:G43"/>
    <mergeCell ref="H42:H43"/>
    <mergeCell ref="I42:I43"/>
    <mergeCell ref="J42:J43"/>
    <mergeCell ref="K50:K51"/>
    <mergeCell ref="G50:G51"/>
    <mergeCell ref="H54:H55"/>
    <mergeCell ref="N54:N55"/>
    <mergeCell ref="F31:G31"/>
    <mergeCell ref="H31:I31"/>
    <mergeCell ref="J31:K31"/>
    <mergeCell ref="L31:M31"/>
    <mergeCell ref="L48:M48"/>
    <mergeCell ref="I54:I55"/>
    <mergeCell ref="J54:J55"/>
    <mergeCell ref="F37:G37"/>
    <mergeCell ref="F61:G61"/>
    <mergeCell ref="H61:I61"/>
    <mergeCell ref="J61:K61"/>
    <mergeCell ref="L61:M61"/>
    <mergeCell ref="A54:A55"/>
    <mergeCell ref="M54:M55"/>
    <mergeCell ref="L54:L55"/>
    <mergeCell ref="E54:E55"/>
    <mergeCell ref="F54:F55"/>
    <mergeCell ref="G54:G55"/>
    <mergeCell ref="A1:N1"/>
    <mergeCell ref="K38:K41"/>
    <mergeCell ref="H38:H41"/>
    <mergeCell ref="N26:N27"/>
    <mergeCell ref="E32:E34"/>
    <mergeCell ref="F32:F34"/>
    <mergeCell ref="H37:I37"/>
    <mergeCell ref="J37:K37"/>
    <mergeCell ref="I38:I41"/>
    <mergeCell ref="J38:J41"/>
    <mergeCell ref="F38:F41"/>
    <mergeCell ref="G38:G41"/>
    <mergeCell ref="L32:L34"/>
    <mergeCell ref="L2:N2"/>
    <mergeCell ref="N38:N41"/>
    <mergeCell ref="L37:M37"/>
    <mergeCell ref="M38:M41"/>
    <mergeCell ref="L38:L41"/>
    <mergeCell ref="L26:L27"/>
    <mergeCell ref="M26:M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  <rowBreaks count="3" manualBreakCount="3">
    <brk id="30" max="255" man="1"/>
    <brk id="94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1">
      <selection activeCell="L65" sqref="L65"/>
    </sheetView>
  </sheetViews>
  <sheetFormatPr defaultColWidth="9.33203125" defaultRowHeight="12.75"/>
  <cols>
    <col min="1" max="1" width="5.83203125" style="0" customWidth="1"/>
    <col min="2" max="2" width="12" style="0" customWidth="1"/>
    <col min="3" max="3" width="39.5" style="0" customWidth="1"/>
    <col min="4" max="4" width="25.66015625" style="0" customWidth="1"/>
    <col min="5" max="5" width="11.33203125" style="0" customWidth="1"/>
    <col min="6" max="6" width="10.33203125" style="0" customWidth="1"/>
    <col min="7" max="7" width="10.83203125" style="0" customWidth="1"/>
    <col min="8" max="8" width="10" style="0" customWidth="1"/>
    <col min="9" max="9" width="10.5" style="0" customWidth="1"/>
    <col min="10" max="10" width="10.16015625" style="0" customWidth="1"/>
    <col min="11" max="12" width="9.83203125" style="0" customWidth="1"/>
    <col min="13" max="13" width="9.66015625" style="0" customWidth="1"/>
    <col min="14" max="14" width="16.5" style="0" customWidth="1"/>
  </cols>
  <sheetData>
    <row r="1" spans="1:14" s="26" customFormat="1" ht="39" customHeight="1">
      <c r="A1" s="236" t="s">
        <v>91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229" t="str">
        <f>бакалавриат!L2</f>
        <v>на 01.10.2016 года</v>
      </c>
      <c r="M2" s="229"/>
      <c r="N2" s="229"/>
    </row>
    <row r="3" spans="1:14" ht="15.75" customHeight="1">
      <c r="A3" s="263" t="s">
        <v>0</v>
      </c>
      <c r="B3" s="263" t="s">
        <v>1</v>
      </c>
      <c r="C3" s="263" t="s">
        <v>68</v>
      </c>
      <c r="D3" s="263" t="s">
        <v>2</v>
      </c>
      <c r="E3" s="263" t="s">
        <v>3</v>
      </c>
      <c r="F3" s="283" t="s">
        <v>5</v>
      </c>
      <c r="G3" s="283"/>
      <c r="H3" s="283"/>
      <c r="I3" s="284"/>
      <c r="J3" s="344" t="s">
        <v>6</v>
      </c>
      <c r="K3" s="283"/>
      <c r="L3" s="283"/>
      <c r="M3" s="283"/>
      <c r="N3" s="353" t="s">
        <v>7</v>
      </c>
    </row>
    <row r="4" spans="1:14" ht="34.5" customHeight="1">
      <c r="A4" s="263"/>
      <c r="B4" s="263"/>
      <c r="C4" s="263"/>
      <c r="D4" s="263"/>
      <c r="E4" s="263"/>
      <c r="F4" s="354" t="s">
        <v>342</v>
      </c>
      <c r="G4" s="354"/>
      <c r="H4" s="354" t="s">
        <v>182</v>
      </c>
      <c r="I4" s="355"/>
      <c r="J4" s="356" t="s">
        <v>356</v>
      </c>
      <c r="K4" s="354"/>
      <c r="L4" s="354" t="s">
        <v>182</v>
      </c>
      <c r="M4" s="355"/>
      <c r="N4" s="353"/>
    </row>
    <row r="5" spans="1:14" ht="72.75" customHeight="1">
      <c r="A5" s="263"/>
      <c r="B5" s="263"/>
      <c r="C5" s="263"/>
      <c r="D5" s="263"/>
      <c r="E5" s="263"/>
      <c r="F5" s="2" t="s">
        <v>8</v>
      </c>
      <c r="G5" s="3" t="s">
        <v>9</v>
      </c>
      <c r="H5" s="2" t="s">
        <v>8</v>
      </c>
      <c r="I5" s="14" t="s">
        <v>9</v>
      </c>
      <c r="J5" s="13" t="s">
        <v>8</v>
      </c>
      <c r="K5" s="3" t="s">
        <v>9</v>
      </c>
      <c r="L5" s="2" t="s">
        <v>8</v>
      </c>
      <c r="M5" s="3" t="s">
        <v>9</v>
      </c>
      <c r="N5" s="353"/>
    </row>
    <row r="6" spans="1:14" ht="15.75">
      <c r="A6" s="349" t="s">
        <v>77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1:14" ht="23.25" customHeight="1">
      <c r="A7" s="345" t="s">
        <v>22</v>
      </c>
      <c r="B7" s="345"/>
      <c r="C7" s="345"/>
      <c r="D7" s="345"/>
      <c r="E7" s="345"/>
      <c r="F7" s="346" t="s">
        <v>69</v>
      </c>
      <c r="G7" s="347"/>
      <c r="H7" s="346">
        <f>H11+I11</f>
        <v>1</v>
      </c>
      <c r="I7" s="348"/>
      <c r="J7" s="346">
        <f>SUM(J8:K11)</f>
        <v>0</v>
      </c>
      <c r="K7" s="351"/>
      <c r="L7" s="352">
        <f>SUM(L8:M11)</f>
        <v>0</v>
      </c>
      <c r="M7" s="352"/>
      <c r="N7" s="4"/>
    </row>
    <row r="8" spans="1:14" ht="12" customHeight="1" hidden="1">
      <c r="A8" s="308">
        <v>1</v>
      </c>
      <c r="B8" s="311" t="s">
        <v>194</v>
      </c>
      <c r="C8" s="311" t="s">
        <v>11</v>
      </c>
      <c r="D8" s="85" t="s">
        <v>195</v>
      </c>
      <c r="E8" s="308" t="s">
        <v>50</v>
      </c>
      <c r="F8" s="235" t="s">
        <v>69</v>
      </c>
      <c r="G8" s="235" t="s">
        <v>69</v>
      </c>
      <c r="H8" s="235" t="s">
        <v>69</v>
      </c>
      <c r="I8" s="291" t="s">
        <v>69</v>
      </c>
      <c r="J8" s="301">
        <v>0</v>
      </c>
      <c r="K8" s="235">
        <v>0</v>
      </c>
      <c r="L8" s="235">
        <v>0</v>
      </c>
      <c r="M8" s="235">
        <v>0</v>
      </c>
      <c r="N8" s="295">
        <v>44292</v>
      </c>
    </row>
    <row r="9" spans="1:14" ht="12" customHeight="1" hidden="1">
      <c r="A9" s="309"/>
      <c r="B9" s="312"/>
      <c r="C9" s="312"/>
      <c r="D9" s="85" t="s">
        <v>196</v>
      </c>
      <c r="E9" s="309"/>
      <c r="F9" s="228"/>
      <c r="G9" s="228"/>
      <c r="H9" s="228"/>
      <c r="I9" s="292"/>
      <c r="J9" s="302"/>
      <c r="K9" s="228"/>
      <c r="L9" s="228"/>
      <c r="M9" s="228"/>
      <c r="N9" s="296"/>
    </row>
    <row r="10" spans="1:14" ht="12.75" customHeight="1" hidden="1">
      <c r="A10" s="310"/>
      <c r="B10" s="313"/>
      <c r="C10" s="313"/>
      <c r="D10" s="86" t="s">
        <v>197</v>
      </c>
      <c r="E10" s="310"/>
      <c r="F10" s="294"/>
      <c r="G10" s="294"/>
      <c r="H10" s="294"/>
      <c r="I10" s="293"/>
      <c r="J10" s="303"/>
      <c r="K10" s="294"/>
      <c r="L10" s="294"/>
      <c r="M10" s="294"/>
      <c r="N10" s="297"/>
    </row>
    <row r="11" spans="1:14" ht="28.5" customHeight="1">
      <c r="A11" s="10">
        <v>1</v>
      </c>
      <c r="B11" s="5" t="s">
        <v>51</v>
      </c>
      <c r="C11" s="5" t="s">
        <v>10</v>
      </c>
      <c r="D11" s="32" t="s">
        <v>84</v>
      </c>
      <c r="E11" s="1" t="s">
        <v>50</v>
      </c>
      <c r="F11" s="10" t="s">
        <v>69</v>
      </c>
      <c r="G11" s="10" t="s">
        <v>69</v>
      </c>
      <c r="H11" s="10">
        <v>1</v>
      </c>
      <c r="I11" s="20">
        <v>0</v>
      </c>
      <c r="J11" s="91">
        <v>0</v>
      </c>
      <c r="K11" s="92">
        <v>0</v>
      </c>
      <c r="L11" s="92">
        <v>0</v>
      </c>
      <c r="M11" s="92">
        <v>0</v>
      </c>
      <c r="N11" s="80">
        <f>$N$11</f>
        <v>44292</v>
      </c>
    </row>
    <row r="12" spans="1:14" ht="27" customHeight="1" thickBot="1">
      <c r="A12" s="341" t="s">
        <v>23</v>
      </c>
      <c r="B12" s="341"/>
      <c r="C12" s="341"/>
      <c r="D12" s="341"/>
      <c r="E12" s="341"/>
      <c r="F12" s="238">
        <f>F14+G14+F15+G15</f>
        <v>40</v>
      </c>
      <c r="G12" s="252"/>
      <c r="H12" s="238">
        <f>SUM(H13:H15)+SUM(I13:I15)</f>
        <v>191</v>
      </c>
      <c r="I12" s="239"/>
      <c r="J12" s="342">
        <f>SUM(J13:K15)</f>
        <v>0</v>
      </c>
      <c r="K12" s="253"/>
      <c r="L12" s="298">
        <f>SUM(L13:M15)</f>
        <v>0</v>
      </c>
      <c r="M12" s="298"/>
      <c r="N12" s="17"/>
    </row>
    <row r="13" spans="1:14" ht="27" customHeight="1" hidden="1">
      <c r="A13" s="10">
        <v>3</v>
      </c>
      <c r="B13" s="5" t="s">
        <v>52</v>
      </c>
      <c r="C13" s="5" t="s">
        <v>53</v>
      </c>
      <c r="D13" s="32" t="s">
        <v>82</v>
      </c>
      <c r="E13" s="1" t="s">
        <v>50</v>
      </c>
      <c r="F13" s="10" t="s">
        <v>69</v>
      </c>
      <c r="G13" s="10" t="s">
        <v>69</v>
      </c>
      <c r="H13" s="92" t="s">
        <v>69</v>
      </c>
      <c r="I13" s="157" t="s">
        <v>69</v>
      </c>
      <c r="J13" s="91">
        <v>0</v>
      </c>
      <c r="K13" s="92">
        <v>0</v>
      </c>
      <c r="L13" s="92">
        <v>0</v>
      </c>
      <c r="M13" s="92">
        <v>0</v>
      </c>
      <c r="N13" s="80">
        <f>бакалавриат!$N$56</f>
        <v>44292</v>
      </c>
    </row>
    <row r="14" spans="1:14" ht="32.25" customHeight="1">
      <c r="A14" s="10">
        <v>2</v>
      </c>
      <c r="B14" s="5" t="s">
        <v>120</v>
      </c>
      <c r="C14" s="5" t="s">
        <v>54</v>
      </c>
      <c r="D14" s="33" t="s">
        <v>85</v>
      </c>
      <c r="E14" s="37" t="s">
        <v>347</v>
      </c>
      <c r="F14" s="10">
        <v>20</v>
      </c>
      <c r="G14" s="10">
        <v>0</v>
      </c>
      <c r="H14" s="10">
        <v>91</v>
      </c>
      <c r="I14" s="20">
        <v>22</v>
      </c>
      <c r="J14" s="91">
        <v>0</v>
      </c>
      <c r="K14" s="92">
        <v>0</v>
      </c>
      <c r="L14" s="92">
        <v>0</v>
      </c>
      <c r="M14" s="92">
        <v>0</v>
      </c>
      <c r="N14" s="80">
        <f>бакалавриат!$N$56</f>
        <v>44292</v>
      </c>
    </row>
    <row r="15" spans="1:14" ht="27" customHeight="1">
      <c r="A15" s="10">
        <v>3</v>
      </c>
      <c r="B15" s="5" t="s">
        <v>121</v>
      </c>
      <c r="C15" s="5" t="s">
        <v>55</v>
      </c>
      <c r="D15" s="105" t="s">
        <v>86</v>
      </c>
      <c r="E15" s="1" t="s">
        <v>50</v>
      </c>
      <c r="F15" s="10">
        <v>20</v>
      </c>
      <c r="G15" s="10">
        <v>0</v>
      </c>
      <c r="H15" s="10">
        <v>72</v>
      </c>
      <c r="I15" s="20">
        <v>6</v>
      </c>
      <c r="J15" s="91">
        <v>0</v>
      </c>
      <c r="K15" s="92">
        <v>0</v>
      </c>
      <c r="L15" s="92">
        <v>0</v>
      </c>
      <c r="M15" s="92">
        <v>0</v>
      </c>
      <c r="N15" s="80">
        <f>бакалавриат!$N$56</f>
        <v>44292</v>
      </c>
    </row>
    <row r="16" spans="1:14" ht="25.5" customHeight="1" thickBot="1">
      <c r="A16" s="260" t="s">
        <v>29</v>
      </c>
      <c r="B16" s="261"/>
      <c r="C16" s="261"/>
      <c r="D16" s="261"/>
      <c r="E16" s="262"/>
      <c r="F16" s="238">
        <f>F24+G24+F29+G29</f>
        <v>48</v>
      </c>
      <c r="G16" s="252"/>
      <c r="H16" s="238">
        <f>SUM(H17:H29)+SUM(I17:I29)</f>
        <v>192</v>
      </c>
      <c r="I16" s="239"/>
      <c r="J16" s="238">
        <f>SUM(J17:K29)</f>
        <v>0</v>
      </c>
      <c r="K16" s="253"/>
      <c r="L16" s="298">
        <f>SUM(L17:M29)</f>
        <v>71</v>
      </c>
      <c r="M16" s="298"/>
      <c r="N16" s="17"/>
    </row>
    <row r="17" spans="1:14" ht="11.25" customHeight="1" hidden="1">
      <c r="A17" s="275">
        <v>6</v>
      </c>
      <c r="B17" s="343" t="s">
        <v>56</v>
      </c>
      <c r="C17" s="343" t="s">
        <v>57</v>
      </c>
      <c r="D17" s="334" t="s">
        <v>171</v>
      </c>
      <c r="E17" s="333" t="s">
        <v>50</v>
      </c>
      <c r="F17" s="275" t="s">
        <v>69</v>
      </c>
      <c r="G17" s="275" t="s">
        <v>69</v>
      </c>
      <c r="H17" s="276" t="s">
        <v>69</v>
      </c>
      <c r="I17" s="307" t="s">
        <v>69</v>
      </c>
      <c r="J17" s="338">
        <v>0</v>
      </c>
      <c r="K17" s="276">
        <v>0</v>
      </c>
      <c r="L17" s="275">
        <v>0</v>
      </c>
      <c r="M17" s="275">
        <v>0</v>
      </c>
      <c r="N17" s="230">
        <f>бакалавриат!$N$56</f>
        <v>44292</v>
      </c>
    </row>
    <row r="18" spans="1:14" ht="2.25" customHeight="1" hidden="1">
      <c r="A18" s="226"/>
      <c r="B18" s="267"/>
      <c r="C18" s="267"/>
      <c r="D18" s="315"/>
      <c r="E18" s="305"/>
      <c r="F18" s="226"/>
      <c r="G18" s="226"/>
      <c r="H18" s="226"/>
      <c r="I18" s="242"/>
      <c r="J18" s="339"/>
      <c r="K18" s="226"/>
      <c r="L18" s="226"/>
      <c r="M18" s="226"/>
      <c r="N18" s="226"/>
    </row>
    <row r="19" spans="1:14" ht="12.75" customHeight="1" hidden="1">
      <c r="A19" s="226"/>
      <c r="B19" s="267"/>
      <c r="C19" s="267"/>
      <c r="D19" s="314" t="s">
        <v>172</v>
      </c>
      <c r="E19" s="305"/>
      <c r="F19" s="226"/>
      <c r="G19" s="226"/>
      <c r="H19" s="226"/>
      <c r="I19" s="242"/>
      <c r="J19" s="339"/>
      <c r="K19" s="226"/>
      <c r="L19" s="226"/>
      <c r="M19" s="226"/>
      <c r="N19" s="226"/>
    </row>
    <row r="20" spans="1:14" ht="0.75" customHeight="1" hidden="1">
      <c r="A20" s="227"/>
      <c r="B20" s="268"/>
      <c r="C20" s="268"/>
      <c r="D20" s="315"/>
      <c r="E20" s="306"/>
      <c r="F20" s="227"/>
      <c r="G20" s="227"/>
      <c r="H20" s="227"/>
      <c r="I20" s="243"/>
      <c r="J20" s="340"/>
      <c r="K20" s="227"/>
      <c r="L20" s="227"/>
      <c r="M20" s="227"/>
      <c r="N20" s="227"/>
    </row>
    <row r="21" spans="1:14" ht="0.75" customHeight="1" hidden="1">
      <c r="A21" s="34"/>
      <c r="B21" s="35"/>
      <c r="C21" s="35"/>
      <c r="D21" s="87"/>
      <c r="E21" s="44"/>
      <c r="F21" s="34"/>
      <c r="G21" s="34"/>
      <c r="H21" s="34"/>
      <c r="I21" s="46"/>
      <c r="J21" s="47"/>
      <c r="K21" s="34" t="s">
        <v>69</v>
      </c>
      <c r="L21" s="34"/>
      <c r="M21" s="34"/>
      <c r="N21" s="34"/>
    </row>
    <row r="22" spans="1:14" ht="0.75" customHeight="1" hidden="1">
      <c r="A22" s="34"/>
      <c r="B22" s="35"/>
      <c r="C22" s="35"/>
      <c r="D22" s="87"/>
      <c r="E22" s="44"/>
      <c r="F22" s="34"/>
      <c r="G22" s="34"/>
      <c r="H22" s="34"/>
      <c r="I22" s="46"/>
      <c r="J22" s="47" t="s">
        <v>69</v>
      </c>
      <c r="K22" s="34" t="s">
        <v>69</v>
      </c>
      <c r="L22" s="34"/>
      <c r="M22" s="34"/>
      <c r="N22" s="34"/>
    </row>
    <row r="23" spans="1:14" ht="30" customHeight="1" hidden="1">
      <c r="A23" s="34">
        <v>7</v>
      </c>
      <c r="B23" s="35" t="s">
        <v>198</v>
      </c>
      <c r="C23" s="35" t="s">
        <v>27</v>
      </c>
      <c r="D23" s="105" t="s">
        <v>86</v>
      </c>
      <c r="E23" s="88" t="s">
        <v>50</v>
      </c>
      <c r="F23" s="48" t="s">
        <v>69</v>
      </c>
      <c r="G23" s="48" t="s">
        <v>69</v>
      </c>
      <c r="H23" s="48" t="s">
        <v>69</v>
      </c>
      <c r="I23" s="137" t="s">
        <v>69</v>
      </c>
      <c r="J23" s="93">
        <v>0</v>
      </c>
      <c r="K23" s="48">
        <v>0</v>
      </c>
      <c r="L23" s="34">
        <v>0</v>
      </c>
      <c r="M23" s="34">
        <v>0</v>
      </c>
      <c r="N23" s="80">
        <f>бакалавриат!$N$56</f>
        <v>44292</v>
      </c>
    </row>
    <row r="24" spans="1:14" ht="12.75" customHeight="1">
      <c r="A24" s="250">
        <v>4</v>
      </c>
      <c r="B24" s="335" t="s">
        <v>122</v>
      </c>
      <c r="C24" s="266" t="s">
        <v>58</v>
      </c>
      <c r="D24" s="314" t="s">
        <v>173</v>
      </c>
      <c r="E24" s="316" t="s">
        <v>50</v>
      </c>
      <c r="F24" s="316">
        <v>20</v>
      </c>
      <c r="G24" s="316">
        <v>1</v>
      </c>
      <c r="H24" s="316">
        <v>79</v>
      </c>
      <c r="I24" s="320">
        <v>10</v>
      </c>
      <c r="J24" s="317">
        <v>0</v>
      </c>
      <c r="K24" s="304">
        <v>0</v>
      </c>
      <c r="L24" s="304">
        <v>0</v>
      </c>
      <c r="M24" s="304">
        <v>0</v>
      </c>
      <c r="N24" s="323">
        <v>44292</v>
      </c>
    </row>
    <row r="25" spans="1:14" ht="0.75" customHeight="1">
      <c r="A25" s="226"/>
      <c r="B25" s="336"/>
      <c r="C25" s="267"/>
      <c r="D25" s="315"/>
      <c r="E25" s="305"/>
      <c r="F25" s="305"/>
      <c r="G25" s="305"/>
      <c r="H25" s="305"/>
      <c r="I25" s="321"/>
      <c r="J25" s="318"/>
      <c r="K25" s="305"/>
      <c r="L25" s="305"/>
      <c r="M25" s="305"/>
      <c r="N25" s="274"/>
    </row>
    <row r="26" spans="1:14" ht="14.25" customHeight="1">
      <c r="A26" s="227"/>
      <c r="B26" s="337"/>
      <c r="C26" s="268"/>
      <c r="D26" s="33" t="s">
        <v>162</v>
      </c>
      <c r="E26" s="306"/>
      <c r="F26" s="306"/>
      <c r="G26" s="306"/>
      <c r="H26" s="306"/>
      <c r="I26" s="322"/>
      <c r="J26" s="319"/>
      <c r="K26" s="306"/>
      <c r="L26" s="306"/>
      <c r="M26" s="306"/>
      <c r="N26" s="274"/>
    </row>
    <row r="27" spans="1:14" ht="12.75" customHeight="1" hidden="1">
      <c r="A27" s="250">
        <v>10</v>
      </c>
      <c r="B27" s="266" t="s">
        <v>59</v>
      </c>
      <c r="C27" s="266" t="s">
        <v>28</v>
      </c>
      <c r="D27" s="33" t="s">
        <v>173</v>
      </c>
      <c r="E27" s="316" t="s">
        <v>50</v>
      </c>
      <c r="F27" s="22" t="s">
        <v>69</v>
      </c>
      <c r="G27" s="250" t="s">
        <v>69</v>
      </c>
      <c r="H27" s="250">
        <v>0</v>
      </c>
      <c r="I27" s="254">
        <v>0</v>
      </c>
      <c r="J27" s="301">
        <v>0</v>
      </c>
      <c r="K27" s="235">
        <v>0</v>
      </c>
      <c r="L27" s="235">
        <v>0</v>
      </c>
      <c r="M27" s="235">
        <v>0</v>
      </c>
      <c r="N27" s="237">
        <f>бакалавриат!$N$56</f>
        <v>44292</v>
      </c>
    </row>
    <row r="28" spans="1:14" ht="15" customHeight="1" hidden="1">
      <c r="A28" s="227"/>
      <c r="B28" s="268"/>
      <c r="C28" s="268"/>
      <c r="D28" s="33" t="s">
        <v>162</v>
      </c>
      <c r="E28" s="306"/>
      <c r="F28" s="9"/>
      <c r="G28" s="227"/>
      <c r="H28" s="227"/>
      <c r="I28" s="243"/>
      <c r="J28" s="303"/>
      <c r="K28" s="294"/>
      <c r="L28" s="294"/>
      <c r="M28" s="294"/>
      <c r="N28" s="300"/>
    </row>
    <row r="29" spans="1:14" ht="18.75" customHeight="1">
      <c r="A29" s="10">
        <v>5</v>
      </c>
      <c r="B29" s="55" t="s">
        <v>123</v>
      </c>
      <c r="C29" s="5" t="s">
        <v>60</v>
      </c>
      <c r="D29" s="105" t="s">
        <v>86</v>
      </c>
      <c r="E29" s="1" t="s">
        <v>50</v>
      </c>
      <c r="F29" s="10">
        <v>20</v>
      </c>
      <c r="G29" s="10">
        <v>7</v>
      </c>
      <c r="H29" s="10">
        <v>88</v>
      </c>
      <c r="I29" s="20">
        <v>15</v>
      </c>
      <c r="J29" s="91">
        <v>0</v>
      </c>
      <c r="K29" s="92">
        <v>0</v>
      </c>
      <c r="L29" s="10">
        <v>1</v>
      </c>
      <c r="M29" s="10">
        <v>70</v>
      </c>
      <c r="N29" s="83">
        <f>$N$27</f>
        <v>44292</v>
      </c>
    </row>
    <row r="30" spans="1:14" ht="22.5" customHeight="1" thickBot="1">
      <c r="A30" s="260" t="s">
        <v>64</v>
      </c>
      <c r="B30" s="261"/>
      <c r="C30" s="261"/>
      <c r="D30" s="261"/>
      <c r="E30" s="262"/>
      <c r="F30" s="238">
        <f>F31+G31+F32+G32</f>
        <v>211</v>
      </c>
      <c r="G30" s="252"/>
      <c r="H30" s="238">
        <f>H31+I31+H32+I32</f>
        <v>1044</v>
      </c>
      <c r="I30" s="239"/>
      <c r="J30" s="253">
        <f>SUM(J31:K32)</f>
        <v>0</v>
      </c>
      <c r="K30" s="252"/>
      <c r="L30" s="238">
        <f>L31+M31+L32+M32</f>
        <v>0</v>
      </c>
      <c r="M30" s="253"/>
      <c r="N30" s="18"/>
    </row>
    <row r="31" spans="1:14" ht="18.75" customHeight="1">
      <c r="A31" s="9">
        <v>6</v>
      </c>
      <c r="B31" s="54" t="s">
        <v>124</v>
      </c>
      <c r="C31" s="7" t="s">
        <v>65</v>
      </c>
      <c r="D31" s="105" t="s">
        <v>86</v>
      </c>
      <c r="E31" s="106" t="s">
        <v>208</v>
      </c>
      <c r="F31" s="15">
        <v>80</v>
      </c>
      <c r="G31" s="9">
        <v>102</v>
      </c>
      <c r="H31" s="9">
        <v>392</v>
      </c>
      <c r="I31" s="16">
        <v>501</v>
      </c>
      <c r="J31" s="90">
        <v>0</v>
      </c>
      <c r="K31" s="39">
        <v>0</v>
      </c>
      <c r="L31" s="39">
        <v>0</v>
      </c>
      <c r="M31" s="39">
        <v>0</v>
      </c>
      <c r="N31" s="80">
        <f>$N$27</f>
        <v>44292</v>
      </c>
    </row>
    <row r="32" spans="1:14" ht="19.5" customHeight="1">
      <c r="A32" s="10">
        <v>7</v>
      </c>
      <c r="B32" s="55" t="s">
        <v>125</v>
      </c>
      <c r="C32" s="5" t="s">
        <v>66</v>
      </c>
      <c r="D32" s="105" t="s">
        <v>86</v>
      </c>
      <c r="E32" s="37" t="s">
        <v>208</v>
      </c>
      <c r="F32" s="21">
        <v>20</v>
      </c>
      <c r="G32" s="10">
        <v>9</v>
      </c>
      <c r="H32" s="10">
        <v>100</v>
      </c>
      <c r="I32" s="20">
        <v>51</v>
      </c>
      <c r="J32" s="91">
        <v>0</v>
      </c>
      <c r="K32" s="92">
        <v>0</v>
      </c>
      <c r="L32" s="92">
        <v>0</v>
      </c>
      <c r="M32" s="92">
        <v>0</v>
      </c>
      <c r="N32" s="80">
        <f>$N$27</f>
        <v>44292</v>
      </c>
    </row>
    <row r="33" spans="1:14" ht="19.5" customHeight="1">
      <c r="A33" s="324" t="s">
        <v>30</v>
      </c>
      <c r="B33" s="325"/>
      <c r="C33" s="325"/>
      <c r="D33" s="325"/>
      <c r="E33" s="326"/>
      <c r="F33" s="327" t="s">
        <v>69</v>
      </c>
      <c r="G33" s="328"/>
      <c r="H33" s="289">
        <f>H37+I37+H36+I36</f>
        <v>1</v>
      </c>
      <c r="I33" s="329"/>
      <c r="J33" s="95"/>
      <c r="K33" s="92"/>
      <c r="L33" s="289">
        <f>M34+M35+M37</f>
        <v>0</v>
      </c>
      <c r="M33" s="299"/>
      <c r="N33" s="80"/>
    </row>
    <row r="34" spans="1:14" ht="19.5" customHeight="1" hidden="1">
      <c r="A34" s="66">
        <v>12</v>
      </c>
      <c r="B34" s="134" t="s">
        <v>212</v>
      </c>
      <c r="C34" s="134" t="s">
        <v>35</v>
      </c>
      <c r="D34" s="133"/>
      <c r="E34" s="135" t="s">
        <v>50</v>
      </c>
      <c r="F34" s="92" t="s">
        <v>69</v>
      </c>
      <c r="G34" s="92" t="s">
        <v>69</v>
      </c>
      <c r="H34" s="132" t="s">
        <v>69</v>
      </c>
      <c r="I34" s="156" t="s">
        <v>69</v>
      </c>
      <c r="J34" s="91" t="s">
        <v>69</v>
      </c>
      <c r="K34" s="92" t="s">
        <v>69</v>
      </c>
      <c r="L34" s="92">
        <v>0</v>
      </c>
      <c r="M34" s="92">
        <v>0</v>
      </c>
      <c r="N34" s="80">
        <f>$N$27</f>
        <v>44292</v>
      </c>
    </row>
    <row r="35" spans="1:14" ht="19.5" customHeight="1" hidden="1">
      <c r="A35" s="66">
        <v>13</v>
      </c>
      <c r="B35" s="134" t="s">
        <v>211</v>
      </c>
      <c r="C35" s="134" t="s">
        <v>32</v>
      </c>
      <c r="D35" s="133"/>
      <c r="E35" s="135" t="s">
        <v>204</v>
      </c>
      <c r="F35" s="92" t="s">
        <v>69</v>
      </c>
      <c r="G35" s="92" t="s">
        <v>69</v>
      </c>
      <c r="H35" s="132" t="s">
        <v>69</v>
      </c>
      <c r="I35" s="156" t="s">
        <v>69</v>
      </c>
      <c r="J35" s="91" t="s">
        <v>69</v>
      </c>
      <c r="K35" s="92" t="s">
        <v>69</v>
      </c>
      <c r="L35" s="92">
        <v>0</v>
      </c>
      <c r="M35" s="92">
        <v>0</v>
      </c>
      <c r="N35" s="80">
        <f>$N$27</f>
        <v>44292</v>
      </c>
    </row>
    <row r="36" spans="1:14" ht="31.5" customHeight="1">
      <c r="A36" s="66">
        <v>8</v>
      </c>
      <c r="B36" s="134" t="s">
        <v>348</v>
      </c>
      <c r="C36" s="5" t="s">
        <v>36</v>
      </c>
      <c r="D36" s="133"/>
      <c r="E36" s="135" t="s">
        <v>204</v>
      </c>
      <c r="F36" s="92" t="s">
        <v>69</v>
      </c>
      <c r="G36" s="92" t="s">
        <v>69</v>
      </c>
      <c r="H36" s="66">
        <v>0</v>
      </c>
      <c r="I36" s="175">
        <v>1</v>
      </c>
      <c r="J36" s="95" t="s">
        <v>69</v>
      </c>
      <c r="K36" s="92" t="s">
        <v>69</v>
      </c>
      <c r="L36" s="92">
        <v>0</v>
      </c>
      <c r="M36" s="92">
        <v>0</v>
      </c>
      <c r="N36" s="80">
        <f>$N$27</f>
        <v>44292</v>
      </c>
    </row>
    <row r="37" spans="1:14" ht="30.75" customHeight="1" hidden="1">
      <c r="A37" s="10">
        <v>15</v>
      </c>
      <c r="B37" s="55" t="s">
        <v>209</v>
      </c>
      <c r="C37" s="5" t="s">
        <v>210</v>
      </c>
      <c r="D37" s="105"/>
      <c r="E37" s="37" t="s">
        <v>50</v>
      </c>
      <c r="F37" s="92" t="s">
        <v>69</v>
      </c>
      <c r="G37" s="92" t="s">
        <v>69</v>
      </c>
      <c r="H37" s="10">
        <v>0</v>
      </c>
      <c r="I37" s="60">
        <v>0</v>
      </c>
      <c r="J37" s="95">
        <v>0</v>
      </c>
      <c r="K37" s="92">
        <v>0</v>
      </c>
      <c r="L37" s="92">
        <v>0</v>
      </c>
      <c r="M37" s="92">
        <v>0</v>
      </c>
      <c r="N37" s="80">
        <f>$N$27</f>
        <v>44292</v>
      </c>
    </row>
    <row r="38" spans="1:14" ht="24" customHeight="1" thickBot="1">
      <c r="A38" s="260" t="s">
        <v>37</v>
      </c>
      <c r="B38" s="261"/>
      <c r="C38" s="261"/>
      <c r="D38" s="261"/>
      <c r="E38" s="262"/>
      <c r="F38" s="330" t="s">
        <v>69</v>
      </c>
      <c r="G38" s="331"/>
      <c r="H38" s="238">
        <f>H44+I44</f>
        <v>1</v>
      </c>
      <c r="I38" s="239"/>
      <c r="J38" s="332">
        <f>SUM(J39:K44)</f>
        <v>0</v>
      </c>
      <c r="K38" s="331"/>
      <c r="L38" s="238">
        <f>SUM(L39:M44)</f>
        <v>0</v>
      </c>
      <c r="M38" s="252"/>
      <c r="N38" s="129"/>
    </row>
    <row r="39" spans="1:14" ht="49.5" customHeight="1" hidden="1">
      <c r="A39" s="39">
        <v>16</v>
      </c>
      <c r="B39" s="5" t="s">
        <v>62</v>
      </c>
      <c r="C39" s="5" t="s">
        <v>45</v>
      </c>
      <c r="D39" s="74" t="s">
        <v>86</v>
      </c>
      <c r="E39" s="37" t="s">
        <v>50</v>
      </c>
      <c r="F39" s="92" t="s">
        <v>69</v>
      </c>
      <c r="G39" s="92" t="s">
        <v>69</v>
      </c>
      <c r="H39" s="39" t="s">
        <v>69</v>
      </c>
      <c r="I39" s="75" t="s">
        <v>69</v>
      </c>
      <c r="J39" s="90">
        <v>0</v>
      </c>
      <c r="K39" s="39">
        <v>0</v>
      </c>
      <c r="L39" s="39">
        <v>0</v>
      </c>
      <c r="M39" s="39">
        <v>0</v>
      </c>
      <c r="N39" s="78">
        <f aca="true" t="shared" si="0" ref="N39:N44">$N$27</f>
        <v>44292</v>
      </c>
    </row>
    <row r="40" spans="1:14" ht="49.5" customHeight="1" hidden="1">
      <c r="A40" s="39">
        <v>17</v>
      </c>
      <c r="B40" s="5" t="s">
        <v>199</v>
      </c>
      <c r="C40" s="5" t="s">
        <v>44</v>
      </c>
      <c r="D40" s="74" t="s">
        <v>86</v>
      </c>
      <c r="E40" s="37" t="s">
        <v>50</v>
      </c>
      <c r="F40" s="92" t="s">
        <v>69</v>
      </c>
      <c r="G40" s="92" t="s">
        <v>69</v>
      </c>
      <c r="H40" s="39" t="s">
        <v>69</v>
      </c>
      <c r="I40" s="75" t="s">
        <v>69</v>
      </c>
      <c r="J40" s="90">
        <v>0</v>
      </c>
      <c r="K40" s="39">
        <v>0</v>
      </c>
      <c r="L40" s="39">
        <v>0</v>
      </c>
      <c r="M40" s="39">
        <v>0</v>
      </c>
      <c r="N40" s="78">
        <f t="shared" si="0"/>
        <v>44292</v>
      </c>
    </row>
    <row r="41" spans="1:14" ht="49.5" customHeight="1" hidden="1">
      <c r="A41" s="39">
        <v>18</v>
      </c>
      <c r="B41" s="5" t="s">
        <v>201</v>
      </c>
      <c r="C41" s="5" t="s">
        <v>200</v>
      </c>
      <c r="D41" s="74" t="s">
        <v>86</v>
      </c>
      <c r="E41" s="37" t="s">
        <v>50</v>
      </c>
      <c r="F41" s="92" t="s">
        <v>69</v>
      </c>
      <c r="G41" s="92" t="s">
        <v>69</v>
      </c>
      <c r="H41" s="39" t="s">
        <v>69</v>
      </c>
      <c r="I41" s="75" t="s">
        <v>69</v>
      </c>
      <c r="J41" s="90">
        <v>0</v>
      </c>
      <c r="K41" s="39">
        <v>0</v>
      </c>
      <c r="L41" s="39">
        <v>0</v>
      </c>
      <c r="M41" s="39">
        <v>0</v>
      </c>
      <c r="N41" s="78">
        <f t="shared" si="0"/>
        <v>44292</v>
      </c>
    </row>
    <row r="42" spans="1:14" ht="49.5" customHeight="1" hidden="1">
      <c r="A42" s="39">
        <v>19</v>
      </c>
      <c r="B42" s="5" t="s">
        <v>202</v>
      </c>
      <c r="C42" s="5" t="s">
        <v>41</v>
      </c>
      <c r="D42" s="74" t="s">
        <v>86</v>
      </c>
      <c r="E42" s="37" t="s">
        <v>50</v>
      </c>
      <c r="F42" s="92" t="s">
        <v>69</v>
      </c>
      <c r="G42" s="92" t="s">
        <v>69</v>
      </c>
      <c r="H42" s="39" t="s">
        <v>69</v>
      </c>
      <c r="I42" s="75" t="s">
        <v>69</v>
      </c>
      <c r="J42" s="90">
        <v>0</v>
      </c>
      <c r="K42" s="39">
        <v>0</v>
      </c>
      <c r="L42" s="39">
        <v>0</v>
      </c>
      <c r="M42" s="39">
        <v>0</v>
      </c>
      <c r="N42" s="78">
        <f t="shared" si="0"/>
        <v>44292</v>
      </c>
    </row>
    <row r="43" spans="1:14" ht="49.5" customHeight="1" hidden="1">
      <c r="A43" s="39">
        <v>20</v>
      </c>
      <c r="B43" s="5" t="s">
        <v>203</v>
      </c>
      <c r="C43" s="5" t="s">
        <v>73</v>
      </c>
      <c r="D43" s="74" t="s">
        <v>86</v>
      </c>
      <c r="E43" s="37" t="s">
        <v>204</v>
      </c>
      <c r="F43" s="92" t="s">
        <v>69</v>
      </c>
      <c r="G43" s="92" t="s">
        <v>69</v>
      </c>
      <c r="H43" s="39" t="s">
        <v>69</v>
      </c>
      <c r="I43" s="75" t="s">
        <v>69</v>
      </c>
      <c r="J43" s="90">
        <v>0</v>
      </c>
      <c r="K43" s="39">
        <v>0</v>
      </c>
      <c r="L43" s="39">
        <v>0</v>
      </c>
      <c r="M43" s="39">
        <v>0</v>
      </c>
      <c r="N43" s="78">
        <f t="shared" si="0"/>
        <v>44292</v>
      </c>
    </row>
    <row r="44" spans="1:14" ht="30">
      <c r="A44" s="10">
        <v>9</v>
      </c>
      <c r="B44" s="5" t="s">
        <v>63</v>
      </c>
      <c r="C44" s="5" t="s">
        <v>47</v>
      </c>
      <c r="D44" s="74" t="s">
        <v>86</v>
      </c>
      <c r="E44" s="37" t="s">
        <v>50</v>
      </c>
      <c r="F44" s="10" t="s">
        <v>69</v>
      </c>
      <c r="G44" s="10" t="s">
        <v>69</v>
      </c>
      <c r="H44" s="10">
        <v>1</v>
      </c>
      <c r="I44" s="20">
        <v>0</v>
      </c>
      <c r="J44" s="91">
        <v>0</v>
      </c>
      <c r="K44" s="92">
        <v>0</v>
      </c>
      <c r="L44" s="92">
        <v>0</v>
      </c>
      <c r="M44" s="92">
        <v>0</v>
      </c>
      <c r="N44" s="78">
        <f t="shared" si="0"/>
        <v>44292</v>
      </c>
    </row>
    <row r="45" spans="1:14" ht="15">
      <c r="A45" s="10"/>
      <c r="B45" s="5"/>
      <c r="C45" s="5"/>
      <c r="D45" s="32"/>
      <c r="E45" s="37"/>
      <c r="F45" s="10"/>
      <c r="G45" s="10"/>
      <c r="H45" s="10"/>
      <c r="I45" s="20"/>
      <c r="J45" s="21"/>
      <c r="K45" s="10"/>
      <c r="L45" s="10"/>
      <c r="M45" s="10"/>
      <c r="N45" s="10"/>
    </row>
    <row r="46" spans="1:14" ht="15">
      <c r="A46" s="10"/>
      <c r="B46" s="5"/>
      <c r="C46" s="5"/>
      <c r="D46" s="32"/>
      <c r="E46" s="37"/>
      <c r="F46" s="10">
        <f>F32+F31+F29+F24+F15+F14</f>
        <v>180</v>
      </c>
      <c r="G46" s="10">
        <f>G32+G31+G29+G24+G15+G14</f>
        <v>119</v>
      </c>
      <c r="H46" s="130"/>
      <c r="I46" s="430"/>
      <c r="J46" s="131"/>
      <c r="K46" s="21"/>
      <c r="L46" s="130"/>
      <c r="M46" s="21"/>
      <c r="N46" s="10"/>
    </row>
    <row r="47" spans="1:14" ht="15.75">
      <c r="A47" s="27"/>
      <c r="B47" s="27" t="s">
        <v>70</v>
      </c>
      <c r="C47" s="27"/>
      <c r="D47" s="27"/>
      <c r="E47" s="27"/>
      <c r="F47" s="246">
        <f>F30+F16+F12</f>
        <v>299</v>
      </c>
      <c r="G47" s="247"/>
      <c r="H47" s="246">
        <f>H30+H16+H12+H7+H38+H33</f>
        <v>1430</v>
      </c>
      <c r="I47" s="248"/>
      <c r="J47" s="249">
        <f>J30+J16+J12+J7+J38+J33</f>
        <v>0</v>
      </c>
      <c r="K47" s="247"/>
      <c r="L47" s="246">
        <f>L38+L16+L7+L33</f>
        <v>71</v>
      </c>
      <c r="M47" s="247"/>
      <c r="N47" s="4"/>
    </row>
  </sheetData>
  <sheetProtection/>
  <mergeCells count="102">
    <mergeCell ref="C3:C5"/>
    <mergeCell ref="D3:D5"/>
    <mergeCell ref="N3:N5"/>
    <mergeCell ref="F4:G4"/>
    <mergeCell ref="H4:I4"/>
    <mergeCell ref="J4:K4"/>
    <mergeCell ref="L4:M4"/>
    <mergeCell ref="E3:E5"/>
    <mergeCell ref="F3:I3"/>
    <mergeCell ref="J3:M3"/>
    <mergeCell ref="A7:E7"/>
    <mergeCell ref="F7:G7"/>
    <mergeCell ref="H7:I7"/>
    <mergeCell ref="A6:N6"/>
    <mergeCell ref="J7:K7"/>
    <mergeCell ref="L7:M7"/>
    <mergeCell ref="A3:A5"/>
    <mergeCell ref="B3:B5"/>
    <mergeCell ref="A12:E12"/>
    <mergeCell ref="F12:G12"/>
    <mergeCell ref="H12:I12"/>
    <mergeCell ref="J12:K12"/>
    <mergeCell ref="C17:C20"/>
    <mergeCell ref="B17:B20"/>
    <mergeCell ref="A17:A20"/>
    <mergeCell ref="A16:E16"/>
    <mergeCell ref="L47:M47"/>
    <mergeCell ref="E17:E20"/>
    <mergeCell ref="D17:D18"/>
    <mergeCell ref="H17:H20"/>
    <mergeCell ref="G17:G20"/>
    <mergeCell ref="F17:F20"/>
    <mergeCell ref="K24:K26"/>
    <mergeCell ref="A38:E38"/>
    <mergeCell ref="A24:A26"/>
    <mergeCell ref="B24:B26"/>
    <mergeCell ref="F47:G47"/>
    <mergeCell ref="H47:I47"/>
    <mergeCell ref="J47:K47"/>
    <mergeCell ref="A33:E33"/>
    <mergeCell ref="F33:G33"/>
    <mergeCell ref="H33:I33"/>
    <mergeCell ref="F38:G38"/>
    <mergeCell ref="H38:I38"/>
    <mergeCell ref="J38:K38"/>
    <mergeCell ref="A1:N1"/>
    <mergeCell ref="L30:M30"/>
    <mergeCell ref="L2:N2"/>
    <mergeCell ref="I27:I28"/>
    <mergeCell ref="A30:E30"/>
    <mergeCell ref="N24:N26"/>
    <mergeCell ref="M24:M26"/>
    <mergeCell ref="G24:G26"/>
    <mergeCell ref="H24:H26"/>
    <mergeCell ref="E27:E28"/>
    <mergeCell ref="L38:M38"/>
    <mergeCell ref="C24:C26"/>
    <mergeCell ref="D24:D25"/>
    <mergeCell ref="D19:D20"/>
    <mergeCell ref="F24:F26"/>
    <mergeCell ref="L27:L28"/>
    <mergeCell ref="J24:J26"/>
    <mergeCell ref="E24:E26"/>
    <mergeCell ref="I24:I26"/>
    <mergeCell ref="L17:L20"/>
    <mergeCell ref="A27:A28"/>
    <mergeCell ref="B27:B28"/>
    <mergeCell ref="C27:C28"/>
    <mergeCell ref="J30:K30"/>
    <mergeCell ref="G27:G28"/>
    <mergeCell ref="H27:H28"/>
    <mergeCell ref="J27:J28"/>
    <mergeCell ref="K27:K28"/>
    <mergeCell ref="A8:A10"/>
    <mergeCell ref="B8:B10"/>
    <mergeCell ref="C8:C10"/>
    <mergeCell ref="G8:G10"/>
    <mergeCell ref="H8:H10"/>
    <mergeCell ref="E8:E10"/>
    <mergeCell ref="F30:G30"/>
    <mergeCell ref="H30:I30"/>
    <mergeCell ref="L24:L26"/>
    <mergeCell ref="L16:M16"/>
    <mergeCell ref="F16:G16"/>
    <mergeCell ref="H16:I16"/>
    <mergeCell ref="I17:I20"/>
    <mergeCell ref="J16:K16"/>
    <mergeCell ref="K17:K20"/>
    <mergeCell ref="J17:J20"/>
    <mergeCell ref="M27:M28"/>
    <mergeCell ref="L33:M33"/>
    <mergeCell ref="N27:N28"/>
    <mergeCell ref="L8:L10"/>
    <mergeCell ref="M8:M10"/>
    <mergeCell ref="J8:J10"/>
    <mergeCell ref="K8:K10"/>
    <mergeCell ref="I8:I10"/>
    <mergeCell ref="F8:F10"/>
    <mergeCell ref="N8:N10"/>
    <mergeCell ref="N17:N20"/>
    <mergeCell ref="M17:M20"/>
    <mergeCell ref="L12:M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D25">
      <selection activeCell="R8" sqref="R8"/>
    </sheetView>
  </sheetViews>
  <sheetFormatPr defaultColWidth="9.33203125" defaultRowHeight="12.75"/>
  <cols>
    <col min="1" max="1" width="6.16015625" style="0" customWidth="1"/>
    <col min="2" max="2" width="11.83203125" style="0" customWidth="1"/>
    <col min="3" max="3" width="43" style="0" customWidth="1"/>
    <col min="4" max="4" width="39" style="0" customWidth="1"/>
    <col min="5" max="5" width="15.33203125" style="0" customWidth="1"/>
    <col min="6" max="6" width="10.66015625" style="0" customWidth="1"/>
    <col min="7" max="7" width="10" style="0" customWidth="1"/>
    <col min="8" max="8" width="9.66015625" style="0" customWidth="1"/>
    <col min="10" max="10" width="10.16015625" style="0" customWidth="1"/>
    <col min="11" max="11" width="9.66015625" style="0" customWidth="1"/>
    <col min="18" max="18" width="18.5" style="0" customWidth="1"/>
  </cols>
  <sheetData>
    <row r="1" spans="1:18" ht="43.5" customHeight="1">
      <c r="A1" s="236" t="s">
        <v>91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7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375" t="str">
        <f>бакалавриат!L2</f>
        <v>на 01.10.2016 года</v>
      </c>
      <c r="M2" s="375"/>
      <c r="N2" s="375"/>
      <c r="O2" s="375"/>
      <c r="P2" s="375"/>
      <c r="Q2" s="375"/>
      <c r="R2" s="375"/>
    </row>
    <row r="3" spans="1:18" ht="15.75" customHeight="1">
      <c r="A3" s="263" t="s">
        <v>0</v>
      </c>
      <c r="B3" s="263" t="s">
        <v>1</v>
      </c>
      <c r="C3" s="263" t="s">
        <v>68</v>
      </c>
      <c r="D3" s="286" t="s">
        <v>79</v>
      </c>
      <c r="E3" s="263" t="s">
        <v>3</v>
      </c>
      <c r="F3" s="283" t="s">
        <v>5</v>
      </c>
      <c r="G3" s="283"/>
      <c r="H3" s="283"/>
      <c r="I3" s="284"/>
      <c r="J3" s="279" t="s">
        <v>6</v>
      </c>
      <c r="K3" s="280"/>
      <c r="L3" s="280"/>
      <c r="M3" s="280"/>
      <c r="N3" s="389" t="s">
        <v>352</v>
      </c>
      <c r="O3" s="390"/>
      <c r="P3" s="390"/>
      <c r="Q3" s="279"/>
      <c r="R3" s="278" t="s">
        <v>7</v>
      </c>
    </row>
    <row r="4" spans="1:18" ht="33" customHeight="1">
      <c r="A4" s="263"/>
      <c r="B4" s="263"/>
      <c r="C4" s="263"/>
      <c r="D4" s="286"/>
      <c r="E4" s="263"/>
      <c r="F4" s="385" t="s">
        <v>342</v>
      </c>
      <c r="G4" s="385"/>
      <c r="H4" s="386" t="s">
        <v>181</v>
      </c>
      <c r="I4" s="387"/>
      <c r="J4" s="282" t="s">
        <v>342</v>
      </c>
      <c r="K4" s="388"/>
      <c r="L4" s="386" t="s">
        <v>181</v>
      </c>
      <c r="M4" s="356"/>
      <c r="N4" s="282" t="s">
        <v>342</v>
      </c>
      <c r="O4" s="388"/>
      <c r="P4" s="386" t="s">
        <v>181</v>
      </c>
      <c r="Q4" s="391"/>
      <c r="R4" s="278"/>
    </row>
    <row r="5" spans="1:18" ht="62.25" customHeight="1">
      <c r="A5" s="263"/>
      <c r="B5" s="263"/>
      <c r="C5" s="263"/>
      <c r="D5" s="286"/>
      <c r="E5" s="263"/>
      <c r="F5" s="2" t="s">
        <v>8</v>
      </c>
      <c r="G5" s="3" t="s">
        <v>9</v>
      </c>
      <c r="H5" s="2" t="s">
        <v>8</v>
      </c>
      <c r="I5" s="14" t="s">
        <v>9</v>
      </c>
      <c r="J5" s="100" t="s">
        <v>8</v>
      </c>
      <c r="K5" s="101" t="s">
        <v>9</v>
      </c>
      <c r="L5" s="102" t="s">
        <v>8</v>
      </c>
      <c r="M5" s="101" t="s">
        <v>9</v>
      </c>
      <c r="N5" s="100" t="s">
        <v>8</v>
      </c>
      <c r="O5" s="101" t="s">
        <v>9</v>
      </c>
      <c r="P5" s="102" t="s">
        <v>8</v>
      </c>
      <c r="Q5" s="101" t="s">
        <v>9</v>
      </c>
      <c r="R5" s="278"/>
    </row>
    <row r="6" spans="1:18" ht="14.25">
      <c r="A6" s="383" t="s">
        <v>71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28.5" customHeight="1" thickBot="1">
      <c r="A7" s="341" t="s">
        <v>22</v>
      </c>
      <c r="B7" s="341"/>
      <c r="C7" s="341"/>
      <c r="D7" s="341"/>
      <c r="E7" s="341"/>
      <c r="F7" s="238">
        <f>F9+G9</f>
        <v>17</v>
      </c>
      <c r="G7" s="252"/>
      <c r="H7" s="238">
        <f>H9+I9+H8+I8</f>
        <v>44</v>
      </c>
      <c r="I7" s="253"/>
      <c r="J7" s="384">
        <f>SUM(J9:K12)</f>
        <v>78</v>
      </c>
      <c r="K7" s="252"/>
      <c r="L7" s="238">
        <f>SUM(L9:M12)</f>
        <v>124</v>
      </c>
      <c r="M7" s="239"/>
      <c r="N7" s="253">
        <f>SUM(N9:O12)</f>
        <v>0</v>
      </c>
      <c r="O7" s="252"/>
      <c r="P7" s="238">
        <f>SUM(P9:Q12)</f>
        <v>0</v>
      </c>
      <c r="Q7" s="252"/>
      <c r="R7" s="8"/>
    </row>
    <row r="8" spans="1:18" ht="31.5" customHeight="1">
      <c r="A8" s="107">
        <v>1</v>
      </c>
      <c r="B8" s="107" t="s">
        <v>126</v>
      </c>
      <c r="C8" s="108" t="s">
        <v>10</v>
      </c>
      <c r="D8" s="109" t="s">
        <v>84</v>
      </c>
      <c r="E8" s="110" t="s">
        <v>67</v>
      </c>
      <c r="F8" s="56" t="s">
        <v>69</v>
      </c>
      <c r="G8" s="56" t="s">
        <v>69</v>
      </c>
      <c r="H8" s="56">
        <v>6</v>
      </c>
      <c r="I8" s="204">
        <v>0</v>
      </c>
      <c r="J8" s="205">
        <v>0</v>
      </c>
      <c r="K8" s="56">
        <v>0</v>
      </c>
      <c r="L8" s="56">
        <v>0</v>
      </c>
      <c r="M8" s="57">
        <v>0</v>
      </c>
      <c r="N8" s="58">
        <v>0</v>
      </c>
      <c r="O8" s="56">
        <v>0</v>
      </c>
      <c r="P8" s="56">
        <v>0</v>
      </c>
      <c r="Q8" s="56">
        <v>0</v>
      </c>
      <c r="R8" s="217">
        <f>специалитет!$N$27</f>
        <v>44292</v>
      </c>
    </row>
    <row r="9" spans="1:18" ht="24.75" customHeight="1">
      <c r="A9" s="367">
        <v>2</v>
      </c>
      <c r="B9" s="361" t="s">
        <v>127</v>
      </c>
      <c r="C9" s="374" t="s">
        <v>11</v>
      </c>
      <c r="D9" s="111" t="s">
        <v>174</v>
      </c>
      <c r="E9" s="366" t="s">
        <v>67</v>
      </c>
      <c r="F9" s="226">
        <v>8</v>
      </c>
      <c r="G9" s="226">
        <v>9</v>
      </c>
      <c r="H9" s="226">
        <v>15</v>
      </c>
      <c r="I9" s="242">
        <v>23</v>
      </c>
      <c r="J9" s="339">
        <v>0</v>
      </c>
      <c r="K9" s="226">
        <v>78</v>
      </c>
      <c r="L9" s="226">
        <v>0</v>
      </c>
      <c r="M9" s="226">
        <v>124</v>
      </c>
      <c r="N9" s="339">
        <v>0</v>
      </c>
      <c r="O9" s="226">
        <v>0</v>
      </c>
      <c r="P9" s="226">
        <v>0</v>
      </c>
      <c r="Q9" s="226">
        <v>0</v>
      </c>
      <c r="R9" s="256">
        <f>специалитет!$N$27</f>
        <v>44292</v>
      </c>
    </row>
    <row r="10" spans="1:18" ht="24.75" customHeight="1">
      <c r="A10" s="367"/>
      <c r="B10" s="361"/>
      <c r="C10" s="374"/>
      <c r="D10" s="111" t="s">
        <v>184</v>
      </c>
      <c r="E10" s="366"/>
      <c r="F10" s="226"/>
      <c r="G10" s="226"/>
      <c r="H10" s="226"/>
      <c r="I10" s="242"/>
      <c r="J10" s="339"/>
      <c r="K10" s="226"/>
      <c r="L10" s="226"/>
      <c r="M10" s="226"/>
      <c r="N10" s="339"/>
      <c r="O10" s="226"/>
      <c r="P10" s="226"/>
      <c r="Q10" s="226"/>
      <c r="R10" s="226"/>
    </row>
    <row r="11" spans="1:18" ht="24.75" customHeight="1">
      <c r="A11" s="367"/>
      <c r="B11" s="361"/>
      <c r="C11" s="374"/>
      <c r="D11" s="111" t="s">
        <v>207</v>
      </c>
      <c r="E11" s="366"/>
      <c r="F11" s="226"/>
      <c r="G11" s="226"/>
      <c r="H11" s="226"/>
      <c r="I11" s="242"/>
      <c r="J11" s="339"/>
      <c r="K11" s="226"/>
      <c r="L11" s="226"/>
      <c r="M11" s="226"/>
      <c r="N11" s="339"/>
      <c r="O11" s="226"/>
      <c r="P11" s="226"/>
      <c r="Q11" s="226"/>
      <c r="R11" s="226"/>
    </row>
    <row r="12" spans="1:18" ht="26.25" customHeight="1">
      <c r="A12" s="367"/>
      <c r="B12" s="286"/>
      <c r="C12" s="364"/>
      <c r="D12" s="104" t="s">
        <v>175</v>
      </c>
      <c r="E12" s="366"/>
      <c r="F12" s="226"/>
      <c r="G12" s="226"/>
      <c r="H12" s="226"/>
      <c r="I12" s="242"/>
      <c r="J12" s="339"/>
      <c r="K12" s="226"/>
      <c r="L12" s="226"/>
      <c r="M12" s="226"/>
      <c r="N12" s="339"/>
      <c r="O12" s="226"/>
      <c r="P12" s="226"/>
      <c r="Q12" s="226"/>
      <c r="R12" s="226"/>
    </row>
    <row r="13" spans="1:18" ht="28.5" customHeight="1" thickBot="1">
      <c r="A13" s="382" t="s">
        <v>23</v>
      </c>
      <c r="B13" s="370"/>
      <c r="C13" s="370"/>
      <c r="D13" s="370"/>
      <c r="E13" s="370"/>
      <c r="F13" s="238">
        <f>SUM(F14:F20)+SUM(G14:G20)</f>
        <v>74</v>
      </c>
      <c r="G13" s="252"/>
      <c r="H13" s="238">
        <f>SUM(H14:H20)+SUM(I14:I20)</f>
        <v>120</v>
      </c>
      <c r="I13" s="239"/>
      <c r="J13" s="238">
        <f>SUM(J14:K20)</f>
        <v>0</v>
      </c>
      <c r="K13" s="252"/>
      <c r="L13" s="238">
        <f>SUM(L14:M20)</f>
        <v>0</v>
      </c>
      <c r="M13" s="239"/>
      <c r="N13" s="253">
        <f>SUM(N14:O20)</f>
        <v>0</v>
      </c>
      <c r="O13" s="252"/>
      <c r="P13" s="238">
        <f>SUM(P14:Q20)</f>
        <v>0</v>
      </c>
      <c r="Q13" s="252"/>
      <c r="R13" s="12"/>
    </row>
    <row r="14" spans="1:18" s="59" customFormat="1" ht="22.5" customHeight="1">
      <c r="A14" s="123">
        <v>3</v>
      </c>
      <c r="B14" s="107" t="s">
        <v>128</v>
      </c>
      <c r="C14" s="108" t="s">
        <v>12</v>
      </c>
      <c r="D14" s="113" t="s">
        <v>185</v>
      </c>
      <c r="E14" s="124" t="s">
        <v>67</v>
      </c>
      <c r="F14" s="56">
        <v>8</v>
      </c>
      <c r="G14" s="56">
        <v>0</v>
      </c>
      <c r="H14" s="56">
        <v>12</v>
      </c>
      <c r="I14" s="57">
        <v>2</v>
      </c>
      <c r="J14" s="58">
        <v>0</v>
      </c>
      <c r="K14" s="56">
        <v>0</v>
      </c>
      <c r="L14" s="56">
        <v>0</v>
      </c>
      <c r="M14" s="57">
        <v>0</v>
      </c>
      <c r="N14" s="58">
        <v>0</v>
      </c>
      <c r="O14" s="56">
        <v>0</v>
      </c>
      <c r="P14" s="56">
        <v>0</v>
      </c>
      <c r="Q14" s="56">
        <v>0</v>
      </c>
      <c r="R14" s="217">
        <f>специалитет!$N$27</f>
        <v>44292</v>
      </c>
    </row>
    <row r="15" spans="1:18" s="59" customFormat="1" ht="27" customHeight="1">
      <c r="A15" s="123">
        <v>4</v>
      </c>
      <c r="B15" s="178" t="s">
        <v>349</v>
      </c>
      <c r="C15" s="115" t="s">
        <v>350</v>
      </c>
      <c r="D15" s="116" t="s">
        <v>351</v>
      </c>
      <c r="E15" s="124" t="s">
        <v>67</v>
      </c>
      <c r="F15" s="39">
        <v>16</v>
      </c>
      <c r="G15" s="39">
        <v>1</v>
      </c>
      <c r="H15" s="39">
        <v>16</v>
      </c>
      <c r="I15" s="75">
        <v>1</v>
      </c>
      <c r="J15" s="90"/>
      <c r="K15" s="39"/>
      <c r="L15" s="39"/>
      <c r="M15" s="75"/>
      <c r="N15" s="90"/>
      <c r="O15" s="39"/>
      <c r="P15" s="39"/>
      <c r="Q15" s="39"/>
      <c r="R15" s="218">
        <f>специалитет!$N$27</f>
        <v>44292</v>
      </c>
    </row>
    <row r="16" spans="1:18" ht="33" customHeight="1">
      <c r="A16" s="123">
        <v>5</v>
      </c>
      <c r="B16" s="114" t="s">
        <v>129</v>
      </c>
      <c r="C16" s="115" t="s">
        <v>130</v>
      </c>
      <c r="D16" s="116" t="s">
        <v>186</v>
      </c>
      <c r="E16" s="124" t="s">
        <v>67</v>
      </c>
      <c r="F16" s="39" t="s">
        <v>69</v>
      </c>
      <c r="G16" s="39" t="s">
        <v>69</v>
      </c>
      <c r="H16" s="9">
        <v>8</v>
      </c>
      <c r="I16" s="16">
        <v>0</v>
      </c>
      <c r="J16" s="90">
        <v>0</v>
      </c>
      <c r="K16" s="39">
        <v>0</v>
      </c>
      <c r="L16" s="39">
        <v>0</v>
      </c>
      <c r="M16" s="75">
        <v>0</v>
      </c>
      <c r="N16" s="90">
        <v>0</v>
      </c>
      <c r="O16" s="39">
        <v>0</v>
      </c>
      <c r="P16" s="39">
        <v>0</v>
      </c>
      <c r="Q16" s="39">
        <v>0</v>
      </c>
      <c r="R16" s="218">
        <f>специалитет!$N$27</f>
        <v>44292</v>
      </c>
    </row>
    <row r="17" spans="1:18" ht="27" customHeight="1">
      <c r="A17" s="371">
        <v>6</v>
      </c>
      <c r="B17" s="372" t="s">
        <v>131</v>
      </c>
      <c r="C17" s="373" t="s">
        <v>15</v>
      </c>
      <c r="D17" s="103" t="s">
        <v>176</v>
      </c>
      <c r="E17" s="365" t="s">
        <v>67</v>
      </c>
      <c r="F17" s="250">
        <v>8</v>
      </c>
      <c r="G17" s="250">
        <v>2</v>
      </c>
      <c r="H17" s="250">
        <v>15</v>
      </c>
      <c r="I17" s="254">
        <v>9</v>
      </c>
      <c r="J17" s="301">
        <v>0</v>
      </c>
      <c r="K17" s="235">
        <v>0</v>
      </c>
      <c r="L17" s="235">
        <v>0</v>
      </c>
      <c r="M17" s="291">
        <v>0</v>
      </c>
      <c r="N17" s="265">
        <v>0</v>
      </c>
      <c r="O17" s="235">
        <v>0</v>
      </c>
      <c r="P17" s="235">
        <v>0</v>
      </c>
      <c r="Q17" s="235">
        <v>0</v>
      </c>
      <c r="R17" s="237">
        <f>$R$16</f>
        <v>44292</v>
      </c>
    </row>
    <row r="18" spans="1:18" ht="27" customHeight="1">
      <c r="A18" s="368"/>
      <c r="B18" s="361"/>
      <c r="C18" s="374"/>
      <c r="D18" s="103" t="s">
        <v>187</v>
      </c>
      <c r="E18" s="362"/>
      <c r="F18" s="227"/>
      <c r="G18" s="227"/>
      <c r="H18" s="227"/>
      <c r="I18" s="243"/>
      <c r="J18" s="340"/>
      <c r="K18" s="227"/>
      <c r="L18" s="227"/>
      <c r="M18" s="243"/>
      <c r="N18" s="259"/>
      <c r="O18" s="227"/>
      <c r="P18" s="227"/>
      <c r="Q18" s="227"/>
      <c r="R18" s="227"/>
    </row>
    <row r="19" spans="1:18" ht="13.5" customHeight="1">
      <c r="A19" s="369">
        <v>7</v>
      </c>
      <c r="B19" s="286" t="s">
        <v>132</v>
      </c>
      <c r="C19" s="364" t="s">
        <v>25</v>
      </c>
      <c r="D19" s="103" t="s">
        <v>155</v>
      </c>
      <c r="E19" s="365" t="s">
        <v>67</v>
      </c>
      <c r="F19" s="250">
        <v>39</v>
      </c>
      <c r="G19" s="250">
        <v>0</v>
      </c>
      <c r="H19" s="250">
        <v>57</v>
      </c>
      <c r="I19" s="254">
        <v>0</v>
      </c>
      <c r="J19" s="235">
        <v>0</v>
      </c>
      <c r="K19" s="235">
        <v>0</v>
      </c>
      <c r="L19" s="235">
        <v>0</v>
      </c>
      <c r="M19" s="291">
        <v>0</v>
      </c>
      <c r="N19" s="265">
        <v>0</v>
      </c>
      <c r="O19" s="235">
        <v>0</v>
      </c>
      <c r="P19" s="235">
        <v>0</v>
      </c>
      <c r="Q19" s="235">
        <v>0</v>
      </c>
      <c r="R19" s="237">
        <f>$R$16</f>
        <v>44292</v>
      </c>
    </row>
    <row r="20" spans="1:18" ht="13.5" customHeight="1">
      <c r="A20" s="369"/>
      <c r="B20" s="286"/>
      <c r="C20" s="364"/>
      <c r="D20" s="103" t="s">
        <v>177</v>
      </c>
      <c r="E20" s="362"/>
      <c r="F20" s="227"/>
      <c r="G20" s="227"/>
      <c r="H20" s="227"/>
      <c r="I20" s="243"/>
      <c r="J20" s="227"/>
      <c r="K20" s="227"/>
      <c r="L20" s="227"/>
      <c r="M20" s="243"/>
      <c r="N20" s="259"/>
      <c r="O20" s="227"/>
      <c r="P20" s="227"/>
      <c r="Q20" s="227"/>
      <c r="R20" s="227"/>
    </row>
    <row r="21" spans="1:18" ht="28.5" customHeight="1" thickBot="1">
      <c r="A21" s="370" t="s">
        <v>29</v>
      </c>
      <c r="B21" s="370"/>
      <c r="C21" s="370"/>
      <c r="D21" s="370"/>
      <c r="E21" s="125"/>
      <c r="F21" s="238">
        <f>F22+G22</f>
        <v>12</v>
      </c>
      <c r="G21" s="252"/>
      <c r="H21" s="238">
        <f>H22+H23+I22+I23</f>
        <v>28</v>
      </c>
      <c r="I21" s="239"/>
      <c r="J21" s="253">
        <f>SUM(J22:K23)</f>
        <v>0</v>
      </c>
      <c r="K21" s="252"/>
      <c r="L21" s="238">
        <f>SUM(L22:M23)</f>
        <v>0</v>
      </c>
      <c r="M21" s="239"/>
      <c r="N21" s="253">
        <f>SUM(N22:O23)</f>
        <v>0</v>
      </c>
      <c r="O21" s="252"/>
      <c r="P21" s="238">
        <f>SUM(P22:Q23)</f>
        <v>0</v>
      </c>
      <c r="Q21" s="252"/>
      <c r="R21" s="18"/>
    </row>
    <row r="22" spans="1:18" ht="18.75" customHeight="1">
      <c r="A22" s="112">
        <v>8</v>
      </c>
      <c r="B22" s="117" t="s">
        <v>133</v>
      </c>
      <c r="C22" s="118" t="s">
        <v>26</v>
      </c>
      <c r="D22" s="119" t="s">
        <v>87</v>
      </c>
      <c r="E22" s="126" t="s">
        <v>67</v>
      </c>
      <c r="F22" s="34">
        <v>8</v>
      </c>
      <c r="G22" s="34">
        <v>4</v>
      </c>
      <c r="H22" s="34">
        <v>16</v>
      </c>
      <c r="I22" s="46">
        <v>5</v>
      </c>
      <c r="J22" s="93">
        <v>0</v>
      </c>
      <c r="K22" s="48">
        <v>0</v>
      </c>
      <c r="L22" s="48">
        <v>0</v>
      </c>
      <c r="M22" s="48">
        <v>0</v>
      </c>
      <c r="N22" s="93">
        <v>0</v>
      </c>
      <c r="O22" s="48">
        <v>0</v>
      </c>
      <c r="P22" s="48">
        <v>0</v>
      </c>
      <c r="Q22" s="48">
        <v>0</v>
      </c>
      <c r="R22" s="237">
        <f>$R$16</f>
        <v>44292</v>
      </c>
    </row>
    <row r="23" spans="1:18" ht="20.25" customHeight="1">
      <c r="A23" s="127">
        <v>9</v>
      </c>
      <c r="B23" s="120" t="s">
        <v>134</v>
      </c>
      <c r="C23" s="121" t="s">
        <v>28</v>
      </c>
      <c r="D23" s="122" t="s">
        <v>162</v>
      </c>
      <c r="E23" s="128" t="s">
        <v>67</v>
      </c>
      <c r="F23" s="92" t="s">
        <v>69</v>
      </c>
      <c r="G23" s="92" t="s">
        <v>69</v>
      </c>
      <c r="H23" s="10">
        <v>7</v>
      </c>
      <c r="I23" s="60">
        <v>0</v>
      </c>
      <c r="J23" s="95">
        <v>0</v>
      </c>
      <c r="K23" s="92">
        <v>0</v>
      </c>
      <c r="L23" s="92">
        <v>0</v>
      </c>
      <c r="M23" s="157">
        <v>0</v>
      </c>
      <c r="N23" s="95">
        <v>0</v>
      </c>
      <c r="O23" s="92">
        <v>0</v>
      </c>
      <c r="P23" s="92">
        <v>0</v>
      </c>
      <c r="Q23" s="94">
        <v>0</v>
      </c>
      <c r="R23" s="227"/>
    </row>
    <row r="24" spans="1:18" ht="30.75" customHeight="1" thickBot="1">
      <c r="A24" s="370" t="s">
        <v>30</v>
      </c>
      <c r="B24" s="370"/>
      <c r="C24" s="370"/>
      <c r="D24" s="370"/>
      <c r="E24" s="125"/>
      <c r="F24" s="238">
        <f>SUM(F25:F33)+SUM(G25:G33)</f>
        <v>70</v>
      </c>
      <c r="G24" s="252"/>
      <c r="H24" s="238">
        <f>SUM(H25:H33)+SUM(I25:I33)</f>
        <v>136</v>
      </c>
      <c r="I24" s="239"/>
      <c r="J24" s="238">
        <f>SUM(J25:K33)</f>
        <v>89</v>
      </c>
      <c r="K24" s="252"/>
      <c r="L24" s="238">
        <f>SUM(L25:M33)</f>
        <v>153</v>
      </c>
      <c r="M24" s="239"/>
      <c r="N24" s="238">
        <f>SUM(N25:O33)</f>
        <v>11</v>
      </c>
      <c r="O24" s="252"/>
      <c r="P24" s="238">
        <f>SUM(P25:Q33)</f>
        <v>11</v>
      </c>
      <c r="Q24" s="252"/>
      <c r="R24" s="206"/>
    </row>
    <row r="25" spans="1:18" ht="47.25" customHeight="1">
      <c r="A25" s="367">
        <v>10</v>
      </c>
      <c r="B25" s="360" t="s">
        <v>135</v>
      </c>
      <c r="C25" s="380" t="s">
        <v>36</v>
      </c>
      <c r="D25" s="116" t="s">
        <v>188</v>
      </c>
      <c r="E25" s="362" t="s">
        <v>67</v>
      </c>
      <c r="F25" s="227">
        <v>7</v>
      </c>
      <c r="G25" s="227">
        <v>1</v>
      </c>
      <c r="H25" s="227">
        <v>12</v>
      </c>
      <c r="I25" s="243">
        <v>5</v>
      </c>
      <c r="J25" s="257">
        <v>0</v>
      </c>
      <c r="K25" s="228">
        <v>11</v>
      </c>
      <c r="L25" s="276">
        <v>0</v>
      </c>
      <c r="M25" s="307">
        <v>21</v>
      </c>
      <c r="N25" s="257">
        <v>0</v>
      </c>
      <c r="O25" s="228">
        <v>0</v>
      </c>
      <c r="P25" s="228">
        <v>0</v>
      </c>
      <c r="Q25" s="228">
        <v>0</v>
      </c>
      <c r="R25" s="228">
        <f>$R$16</f>
        <v>44292</v>
      </c>
    </row>
    <row r="26" spans="1:18" ht="29.25" customHeight="1">
      <c r="A26" s="368"/>
      <c r="B26" s="361"/>
      <c r="C26" s="374"/>
      <c r="D26" s="104" t="s">
        <v>358</v>
      </c>
      <c r="E26" s="363"/>
      <c r="F26" s="274"/>
      <c r="G26" s="274"/>
      <c r="H26" s="274"/>
      <c r="I26" s="381"/>
      <c r="J26" s="359"/>
      <c r="K26" s="294"/>
      <c r="L26" s="294"/>
      <c r="M26" s="293"/>
      <c r="N26" s="359"/>
      <c r="O26" s="294"/>
      <c r="P26" s="294"/>
      <c r="Q26" s="294"/>
      <c r="R26" s="294"/>
    </row>
    <row r="27" spans="1:18" ht="13.5" customHeight="1">
      <c r="A27" s="371">
        <v>11</v>
      </c>
      <c r="B27" s="286" t="s">
        <v>136</v>
      </c>
      <c r="C27" s="364" t="s">
        <v>31</v>
      </c>
      <c r="D27" s="104" t="s">
        <v>61</v>
      </c>
      <c r="E27" s="365" t="s">
        <v>67</v>
      </c>
      <c r="F27" s="250">
        <v>14</v>
      </c>
      <c r="G27" s="250">
        <v>9</v>
      </c>
      <c r="H27" s="250">
        <v>24</v>
      </c>
      <c r="I27" s="254">
        <v>20</v>
      </c>
      <c r="J27" s="270">
        <v>0</v>
      </c>
      <c r="K27" s="250">
        <v>46</v>
      </c>
      <c r="L27" s="250">
        <v>0</v>
      </c>
      <c r="M27" s="254">
        <v>87</v>
      </c>
      <c r="N27" s="270">
        <v>0</v>
      </c>
      <c r="O27" s="250">
        <v>0</v>
      </c>
      <c r="P27" s="250">
        <v>0</v>
      </c>
      <c r="Q27" s="250">
        <v>0</v>
      </c>
      <c r="R27" s="237">
        <f>$R$25</f>
        <v>44292</v>
      </c>
    </row>
    <row r="28" spans="1:18" ht="24" customHeight="1">
      <c r="A28" s="367"/>
      <c r="B28" s="286"/>
      <c r="C28" s="364"/>
      <c r="D28" s="104" t="s">
        <v>206</v>
      </c>
      <c r="E28" s="366"/>
      <c r="F28" s="226"/>
      <c r="G28" s="226"/>
      <c r="H28" s="226"/>
      <c r="I28" s="242"/>
      <c r="J28" s="258"/>
      <c r="K28" s="226"/>
      <c r="L28" s="226"/>
      <c r="M28" s="242"/>
      <c r="N28" s="258"/>
      <c r="O28" s="226"/>
      <c r="P28" s="226"/>
      <c r="Q28" s="226"/>
      <c r="R28" s="256"/>
    </row>
    <row r="29" spans="1:18" ht="13.5" customHeight="1">
      <c r="A29" s="368"/>
      <c r="B29" s="286"/>
      <c r="C29" s="364"/>
      <c r="D29" s="104" t="s">
        <v>357</v>
      </c>
      <c r="E29" s="362"/>
      <c r="F29" s="227"/>
      <c r="G29" s="227"/>
      <c r="H29" s="227"/>
      <c r="I29" s="243"/>
      <c r="J29" s="259"/>
      <c r="K29" s="227"/>
      <c r="L29" s="227"/>
      <c r="M29" s="243"/>
      <c r="N29" s="259"/>
      <c r="O29" s="227"/>
      <c r="P29" s="227"/>
      <c r="Q29" s="227"/>
      <c r="R29" s="227"/>
    </row>
    <row r="30" spans="1:18" ht="13.5" customHeight="1">
      <c r="A30" s="371">
        <v>12</v>
      </c>
      <c r="B30" s="286" t="s">
        <v>137</v>
      </c>
      <c r="C30" s="364" t="s">
        <v>34</v>
      </c>
      <c r="D30" s="104" t="s">
        <v>166</v>
      </c>
      <c r="E30" s="365" t="s">
        <v>67</v>
      </c>
      <c r="F30" s="250">
        <v>17</v>
      </c>
      <c r="G30" s="250">
        <v>1</v>
      </c>
      <c r="H30" s="250">
        <v>27</v>
      </c>
      <c r="I30" s="254">
        <v>11</v>
      </c>
      <c r="J30" s="265">
        <v>0</v>
      </c>
      <c r="K30" s="235">
        <v>0</v>
      </c>
      <c r="L30" s="235">
        <v>0</v>
      </c>
      <c r="M30" s="291">
        <v>0</v>
      </c>
      <c r="N30" s="265">
        <v>0</v>
      </c>
      <c r="O30" s="235">
        <v>11</v>
      </c>
      <c r="P30" s="235">
        <v>0</v>
      </c>
      <c r="Q30" s="235">
        <v>11</v>
      </c>
      <c r="R30" s="237">
        <f>$R$25</f>
        <v>44292</v>
      </c>
    </row>
    <row r="31" spans="1:18" ht="13.5" customHeight="1">
      <c r="A31" s="367"/>
      <c r="B31" s="372"/>
      <c r="C31" s="364"/>
      <c r="D31" s="104" t="s">
        <v>178</v>
      </c>
      <c r="E31" s="366"/>
      <c r="F31" s="226"/>
      <c r="G31" s="226"/>
      <c r="H31" s="226"/>
      <c r="I31" s="242"/>
      <c r="J31" s="258"/>
      <c r="K31" s="226"/>
      <c r="L31" s="226"/>
      <c r="M31" s="242"/>
      <c r="N31" s="258"/>
      <c r="O31" s="226"/>
      <c r="P31" s="226"/>
      <c r="Q31" s="226"/>
      <c r="R31" s="226"/>
    </row>
    <row r="32" spans="1:18" ht="13.5" customHeight="1">
      <c r="A32" s="10">
        <v>13</v>
      </c>
      <c r="B32" s="45" t="s">
        <v>205</v>
      </c>
      <c r="C32" s="5" t="s">
        <v>32</v>
      </c>
      <c r="D32" s="32" t="s">
        <v>32</v>
      </c>
      <c r="E32" s="37" t="s">
        <v>67</v>
      </c>
      <c r="F32" s="10">
        <v>8</v>
      </c>
      <c r="G32" s="10">
        <v>4</v>
      </c>
      <c r="H32" s="10">
        <v>8</v>
      </c>
      <c r="I32" s="10">
        <v>3</v>
      </c>
      <c r="J32" s="10">
        <v>0</v>
      </c>
      <c r="K32" s="10">
        <v>14</v>
      </c>
      <c r="L32" s="10">
        <v>0</v>
      </c>
      <c r="M32" s="20">
        <v>27</v>
      </c>
      <c r="N32" s="21">
        <v>0</v>
      </c>
      <c r="O32" s="10">
        <v>0</v>
      </c>
      <c r="P32" s="10">
        <v>0</v>
      </c>
      <c r="Q32" s="10">
        <v>0</v>
      </c>
      <c r="R32" s="80">
        <v>44292</v>
      </c>
    </row>
    <row r="33" spans="1:18" ht="17.25" customHeight="1">
      <c r="A33" s="10">
        <v>14</v>
      </c>
      <c r="B33" s="45" t="s">
        <v>138</v>
      </c>
      <c r="C33" s="5" t="s">
        <v>35</v>
      </c>
      <c r="D33" s="74" t="s">
        <v>179</v>
      </c>
      <c r="E33" s="1" t="s">
        <v>67</v>
      </c>
      <c r="F33" s="10">
        <v>7</v>
      </c>
      <c r="G33" s="10">
        <v>2</v>
      </c>
      <c r="H33" s="10">
        <v>12</v>
      </c>
      <c r="I33" s="20">
        <v>14</v>
      </c>
      <c r="J33" s="91">
        <v>0</v>
      </c>
      <c r="K33" s="92">
        <v>18</v>
      </c>
      <c r="L33" s="92">
        <v>0</v>
      </c>
      <c r="M33" s="157">
        <v>18</v>
      </c>
      <c r="N33" s="91">
        <v>0</v>
      </c>
      <c r="O33" s="92">
        <v>0</v>
      </c>
      <c r="P33" s="92">
        <v>0</v>
      </c>
      <c r="Q33" s="92">
        <v>0</v>
      </c>
      <c r="R33" s="80">
        <f>$R$25</f>
        <v>44292</v>
      </c>
    </row>
    <row r="34" spans="1:18" ht="26.25" customHeight="1" thickBot="1">
      <c r="A34" s="260" t="s">
        <v>37</v>
      </c>
      <c r="B34" s="261"/>
      <c r="C34" s="261"/>
      <c r="D34" s="261"/>
      <c r="E34" s="262"/>
      <c r="F34" s="238">
        <f>SUM(F35:F41)+SUM(G35:G357)</f>
        <v>52</v>
      </c>
      <c r="G34" s="252"/>
      <c r="H34" s="238">
        <f>SUM(H35:H41)+SUM(I35:I357)</f>
        <v>115</v>
      </c>
      <c r="I34" s="239"/>
      <c r="J34" s="238">
        <f>SUM(J35:K41)</f>
        <v>0</v>
      </c>
      <c r="K34" s="252"/>
      <c r="L34" s="238">
        <f>SUM(L35:M41)</f>
        <v>0</v>
      </c>
      <c r="M34" s="239"/>
      <c r="N34" s="253">
        <f>SUM(N35:O41)</f>
        <v>0</v>
      </c>
      <c r="O34" s="252"/>
      <c r="P34" s="238">
        <f>SUM(P35:Q41)</f>
        <v>0</v>
      </c>
      <c r="Q34" s="252"/>
      <c r="R34" s="206"/>
    </row>
    <row r="35" spans="1:18" ht="27.75" customHeight="1">
      <c r="A35" s="9">
        <v>15</v>
      </c>
      <c r="B35" s="62" t="s">
        <v>139</v>
      </c>
      <c r="C35" s="7" t="s">
        <v>40</v>
      </c>
      <c r="D35" s="38" t="s">
        <v>41</v>
      </c>
      <c r="E35" s="11" t="s">
        <v>67</v>
      </c>
      <c r="F35" s="9">
        <v>8</v>
      </c>
      <c r="G35" s="9">
        <v>1</v>
      </c>
      <c r="H35" s="9">
        <v>16</v>
      </c>
      <c r="I35" s="16">
        <v>2</v>
      </c>
      <c r="J35" s="90">
        <v>0</v>
      </c>
      <c r="K35" s="39">
        <v>0</v>
      </c>
      <c r="L35" s="39">
        <v>0</v>
      </c>
      <c r="M35" s="75">
        <v>0</v>
      </c>
      <c r="N35" s="90">
        <v>0</v>
      </c>
      <c r="O35" s="39">
        <v>0</v>
      </c>
      <c r="P35" s="39">
        <v>0</v>
      </c>
      <c r="Q35" s="39">
        <v>0</v>
      </c>
      <c r="R35" s="80">
        <f>$R$25</f>
        <v>44292</v>
      </c>
    </row>
    <row r="36" spans="1:18" ht="30" customHeight="1">
      <c r="A36" s="22">
        <v>16</v>
      </c>
      <c r="B36" s="63" t="s">
        <v>142</v>
      </c>
      <c r="C36" s="5" t="s">
        <v>46</v>
      </c>
      <c r="D36" s="103" t="s">
        <v>180</v>
      </c>
      <c r="E36" s="41" t="s">
        <v>67</v>
      </c>
      <c r="F36" s="22">
        <v>8</v>
      </c>
      <c r="G36" s="22">
        <v>6</v>
      </c>
      <c r="H36" s="22">
        <v>18</v>
      </c>
      <c r="I36" s="23">
        <v>18</v>
      </c>
      <c r="J36" s="94">
        <v>0</v>
      </c>
      <c r="K36" s="89">
        <v>0</v>
      </c>
      <c r="L36" s="89">
        <v>0</v>
      </c>
      <c r="M36" s="202">
        <v>0</v>
      </c>
      <c r="N36" s="94">
        <v>0</v>
      </c>
      <c r="O36" s="89">
        <v>0</v>
      </c>
      <c r="P36" s="89">
        <v>0</v>
      </c>
      <c r="Q36" s="89">
        <v>0</v>
      </c>
      <c r="R36" s="79">
        <f>$R$25</f>
        <v>44292</v>
      </c>
    </row>
    <row r="37" spans="1:18" ht="30" customHeight="1">
      <c r="A37" s="250">
        <v>17</v>
      </c>
      <c r="B37" s="272" t="s">
        <v>141</v>
      </c>
      <c r="C37" s="266" t="s">
        <v>39</v>
      </c>
      <c r="D37" s="103" t="s">
        <v>191</v>
      </c>
      <c r="E37" s="316" t="s">
        <v>67</v>
      </c>
      <c r="F37" s="250">
        <v>8</v>
      </c>
      <c r="G37" s="250">
        <v>0</v>
      </c>
      <c r="H37" s="250">
        <v>15</v>
      </c>
      <c r="I37" s="254">
        <v>0</v>
      </c>
      <c r="J37" s="301">
        <v>0</v>
      </c>
      <c r="K37" s="235">
        <v>0</v>
      </c>
      <c r="L37" s="235">
        <v>0</v>
      </c>
      <c r="M37" s="291">
        <v>0</v>
      </c>
      <c r="N37" s="265">
        <v>0</v>
      </c>
      <c r="O37" s="235">
        <v>0</v>
      </c>
      <c r="P37" s="235">
        <v>0</v>
      </c>
      <c r="Q37" s="235">
        <v>0</v>
      </c>
      <c r="R37" s="237">
        <f>$R$36</f>
        <v>44292</v>
      </c>
    </row>
    <row r="38" spans="1:18" ht="18.75" customHeight="1">
      <c r="A38" s="227"/>
      <c r="B38" s="273"/>
      <c r="C38" s="268"/>
      <c r="D38" s="103" t="s">
        <v>170</v>
      </c>
      <c r="E38" s="306"/>
      <c r="F38" s="227"/>
      <c r="G38" s="227"/>
      <c r="H38" s="227"/>
      <c r="I38" s="243"/>
      <c r="J38" s="340"/>
      <c r="K38" s="227"/>
      <c r="L38" s="227"/>
      <c r="M38" s="243"/>
      <c r="N38" s="259"/>
      <c r="O38" s="227"/>
      <c r="P38" s="227"/>
      <c r="Q38" s="227"/>
      <c r="R38" s="227"/>
    </row>
    <row r="39" spans="1:18" ht="29.25" customHeight="1">
      <c r="A39" s="10">
        <v>18</v>
      </c>
      <c r="B39" s="63" t="s">
        <v>140</v>
      </c>
      <c r="C39" s="5" t="s">
        <v>38</v>
      </c>
      <c r="D39" s="103" t="s">
        <v>168</v>
      </c>
      <c r="E39" s="1" t="s">
        <v>67</v>
      </c>
      <c r="F39" s="10">
        <v>8</v>
      </c>
      <c r="G39" s="10">
        <v>4</v>
      </c>
      <c r="H39" s="10">
        <v>16</v>
      </c>
      <c r="I39" s="20">
        <v>6</v>
      </c>
      <c r="J39" s="91">
        <v>0</v>
      </c>
      <c r="K39" s="92">
        <v>0</v>
      </c>
      <c r="L39" s="92">
        <v>0</v>
      </c>
      <c r="M39" s="157">
        <v>0</v>
      </c>
      <c r="N39" s="91">
        <v>0</v>
      </c>
      <c r="O39" s="92">
        <v>0</v>
      </c>
      <c r="P39" s="92">
        <v>0</v>
      </c>
      <c r="Q39" s="92">
        <v>0</v>
      </c>
      <c r="R39" s="80">
        <f>$R$36</f>
        <v>44292</v>
      </c>
    </row>
    <row r="40" spans="1:18" ht="29.25" customHeight="1">
      <c r="A40" s="10">
        <v>19</v>
      </c>
      <c r="B40" s="63" t="s">
        <v>143</v>
      </c>
      <c r="C40" s="5" t="s">
        <v>43</v>
      </c>
      <c r="D40" s="103" t="s">
        <v>189</v>
      </c>
      <c r="E40" s="1" t="s">
        <v>67</v>
      </c>
      <c r="F40" s="10">
        <v>8</v>
      </c>
      <c r="G40" s="10">
        <v>1</v>
      </c>
      <c r="H40" s="10">
        <v>16</v>
      </c>
      <c r="I40" s="20">
        <v>1</v>
      </c>
      <c r="J40" s="91">
        <v>0</v>
      </c>
      <c r="K40" s="92">
        <v>0</v>
      </c>
      <c r="L40" s="92">
        <v>0</v>
      </c>
      <c r="M40" s="157">
        <v>0</v>
      </c>
      <c r="N40" s="91">
        <v>0</v>
      </c>
      <c r="O40" s="92">
        <v>0</v>
      </c>
      <c r="P40" s="92">
        <v>0</v>
      </c>
      <c r="Q40" s="92">
        <v>0</v>
      </c>
      <c r="R40" s="80">
        <f>$R$36</f>
        <v>44292</v>
      </c>
    </row>
    <row r="41" spans="1:18" ht="29.25" customHeight="1">
      <c r="A41" s="40">
        <v>20</v>
      </c>
      <c r="B41" s="64" t="s">
        <v>144</v>
      </c>
      <c r="C41" s="65" t="s">
        <v>42</v>
      </c>
      <c r="D41" s="105" t="s">
        <v>190</v>
      </c>
      <c r="E41" s="69" t="s">
        <v>67</v>
      </c>
      <c r="F41" s="66" t="s">
        <v>69</v>
      </c>
      <c r="G41" s="66" t="s">
        <v>69</v>
      </c>
      <c r="H41" s="66">
        <v>7</v>
      </c>
      <c r="I41" s="67">
        <v>0</v>
      </c>
      <c r="J41" s="68">
        <v>0</v>
      </c>
      <c r="K41" s="66">
        <v>0</v>
      </c>
      <c r="L41" s="66">
        <v>0</v>
      </c>
      <c r="M41" s="67">
        <v>0</v>
      </c>
      <c r="N41" s="68">
        <v>0</v>
      </c>
      <c r="O41" s="66">
        <v>0</v>
      </c>
      <c r="P41" s="66">
        <v>0</v>
      </c>
      <c r="Q41" s="66">
        <v>0</v>
      </c>
      <c r="R41" s="80">
        <f>$R$36</f>
        <v>44292</v>
      </c>
    </row>
    <row r="42" spans="1:18" ht="16.5" customHeight="1">
      <c r="A42" s="40"/>
      <c r="B42" s="64"/>
      <c r="C42" s="65"/>
      <c r="D42" s="73"/>
      <c r="E42" s="69"/>
      <c r="F42" s="70"/>
      <c r="G42" s="68"/>
      <c r="H42" s="70"/>
      <c r="I42" s="71"/>
      <c r="J42" s="72"/>
      <c r="K42" s="68"/>
      <c r="L42" s="70"/>
      <c r="M42" s="71"/>
      <c r="N42" s="68"/>
      <c r="O42" s="68"/>
      <c r="P42" s="68"/>
      <c r="Q42" s="68"/>
      <c r="R42" s="65"/>
    </row>
    <row r="43" spans="1:18" ht="20.25" customHeight="1">
      <c r="A43" s="4"/>
      <c r="B43" s="4"/>
      <c r="C43" s="30" t="s">
        <v>70</v>
      </c>
      <c r="D43" s="4"/>
      <c r="E43" s="4"/>
      <c r="F43" s="376">
        <f>F34+F24+F7+F21+F13</f>
        <v>225</v>
      </c>
      <c r="G43" s="358"/>
      <c r="H43" s="377">
        <f>H34+H24+H21+H13+H7</f>
        <v>443</v>
      </c>
      <c r="I43" s="378"/>
      <c r="J43" s="357">
        <f>J24+J7</f>
        <v>167</v>
      </c>
      <c r="K43" s="358"/>
      <c r="L43" s="376">
        <f>L24+L7</f>
        <v>277</v>
      </c>
      <c r="M43" s="379"/>
      <c r="N43" s="357">
        <f>N24+N7</f>
        <v>11</v>
      </c>
      <c r="O43" s="358"/>
      <c r="P43" s="357">
        <f>P24+P7</f>
        <v>11</v>
      </c>
      <c r="Q43" s="358"/>
      <c r="R43" s="4"/>
    </row>
  </sheetData>
  <sheetProtection/>
  <mergeCells count="179">
    <mergeCell ref="L27:L29"/>
    <mergeCell ref="M27:M29"/>
    <mergeCell ref="R27:R29"/>
    <mergeCell ref="J27:J29"/>
    <mergeCell ref="K27:K29"/>
    <mergeCell ref="R37:R38"/>
    <mergeCell ref="J37:J38"/>
    <mergeCell ref="K37:K38"/>
    <mergeCell ref="L37:L38"/>
    <mergeCell ref="M37:M38"/>
    <mergeCell ref="P37:P38"/>
    <mergeCell ref="Q37:Q38"/>
    <mergeCell ref="R25:R26"/>
    <mergeCell ref="R19:R20"/>
    <mergeCell ref="R22:R23"/>
    <mergeCell ref="M25:M26"/>
    <mergeCell ref="N19:N20"/>
    <mergeCell ref="N24:O24"/>
    <mergeCell ref="P24:Q24"/>
    <mergeCell ref="O19:O20"/>
    <mergeCell ref="Q19:Q20"/>
    <mergeCell ref="R17:R18"/>
    <mergeCell ref="M17:M18"/>
    <mergeCell ref="L17:L18"/>
    <mergeCell ref="K17:K18"/>
    <mergeCell ref="Q17:Q18"/>
    <mergeCell ref="N17:N18"/>
    <mergeCell ref="O17:O18"/>
    <mergeCell ref="P17:P18"/>
    <mergeCell ref="E3:E5"/>
    <mergeCell ref="F3:I3"/>
    <mergeCell ref="A3:A5"/>
    <mergeCell ref="B3:B5"/>
    <mergeCell ref="C3:C5"/>
    <mergeCell ref="D3:D5"/>
    <mergeCell ref="J3:M3"/>
    <mergeCell ref="R3:R5"/>
    <mergeCell ref="F4:G4"/>
    <mergeCell ref="H4:I4"/>
    <mergeCell ref="J4:K4"/>
    <mergeCell ref="L4:M4"/>
    <mergeCell ref="N3:Q3"/>
    <mergeCell ref="N4:O4"/>
    <mergeCell ref="P4:Q4"/>
    <mergeCell ref="F9:F12"/>
    <mergeCell ref="G9:G12"/>
    <mergeCell ref="A6:R6"/>
    <mergeCell ref="A7:E7"/>
    <mergeCell ref="F7:G7"/>
    <mergeCell ref="H7:I7"/>
    <mergeCell ref="J7:K7"/>
    <mergeCell ref="L7:M7"/>
    <mergeCell ref="A9:A12"/>
    <mergeCell ref="B9:B12"/>
    <mergeCell ref="C9:C12"/>
    <mergeCell ref="E9:E12"/>
    <mergeCell ref="M19:M20"/>
    <mergeCell ref="L9:L12"/>
    <mergeCell ref="M9:M12"/>
    <mergeCell ref="A13:E13"/>
    <mergeCell ref="F13:G13"/>
    <mergeCell ref="B19:B20"/>
    <mergeCell ref="C19:C20"/>
    <mergeCell ref="H9:H12"/>
    <mergeCell ref="I9:I12"/>
    <mergeCell ref="R9:R12"/>
    <mergeCell ref="L13:M13"/>
    <mergeCell ref="J9:J12"/>
    <mergeCell ref="K9:K12"/>
    <mergeCell ref="H13:I13"/>
    <mergeCell ref="J13:K13"/>
    <mergeCell ref="N9:N12"/>
    <mergeCell ref="O9:O12"/>
    <mergeCell ref="P9:P12"/>
    <mergeCell ref="H17:H18"/>
    <mergeCell ref="L24:M24"/>
    <mergeCell ref="L21:M21"/>
    <mergeCell ref="J19:J20"/>
    <mergeCell ref="K19:K20"/>
    <mergeCell ref="L19:L20"/>
    <mergeCell ref="J24:K24"/>
    <mergeCell ref="I17:I18"/>
    <mergeCell ref="J17:J18"/>
    <mergeCell ref="H21:I21"/>
    <mergeCell ref="C25:C26"/>
    <mergeCell ref="I25:I26"/>
    <mergeCell ref="J21:K21"/>
    <mergeCell ref="F19:F20"/>
    <mergeCell ref="G19:G20"/>
    <mergeCell ref="H19:H20"/>
    <mergeCell ref="I19:I20"/>
    <mergeCell ref="A30:A31"/>
    <mergeCell ref="B30:B31"/>
    <mergeCell ref="C30:C31"/>
    <mergeCell ref="E30:E31"/>
    <mergeCell ref="I27:I29"/>
    <mergeCell ref="A24:D24"/>
    <mergeCell ref="F24:G24"/>
    <mergeCell ref="H24:I24"/>
    <mergeCell ref="A27:A29"/>
    <mergeCell ref="B27:B29"/>
    <mergeCell ref="L2:R2"/>
    <mergeCell ref="A1:R1"/>
    <mergeCell ref="F43:G43"/>
    <mergeCell ref="H43:I43"/>
    <mergeCell ref="J43:K43"/>
    <mergeCell ref="L43:M43"/>
    <mergeCell ref="M30:M31"/>
    <mergeCell ref="R30:R31"/>
    <mergeCell ref="J34:K34"/>
    <mergeCell ref="L34:M34"/>
    <mergeCell ref="F17:F18"/>
    <mergeCell ref="A19:A20"/>
    <mergeCell ref="A21:D21"/>
    <mergeCell ref="G17:G18"/>
    <mergeCell ref="F21:G21"/>
    <mergeCell ref="A17:A18"/>
    <mergeCell ref="B17:B18"/>
    <mergeCell ref="C17:C18"/>
    <mergeCell ref="E17:E18"/>
    <mergeCell ref="E19:E20"/>
    <mergeCell ref="H37:H38"/>
    <mergeCell ref="A34:E34"/>
    <mergeCell ref="G30:G31"/>
    <mergeCell ref="H30:H31"/>
    <mergeCell ref="B37:B38"/>
    <mergeCell ref="E37:E38"/>
    <mergeCell ref="F37:F38"/>
    <mergeCell ref="G37:G38"/>
    <mergeCell ref="H34:I34"/>
    <mergeCell ref="I30:I31"/>
    <mergeCell ref="K30:K31"/>
    <mergeCell ref="L30:L31"/>
    <mergeCell ref="A25:A26"/>
    <mergeCell ref="A37:A38"/>
    <mergeCell ref="I37:I38"/>
    <mergeCell ref="J25:J26"/>
    <mergeCell ref="F25:F26"/>
    <mergeCell ref="C37:C38"/>
    <mergeCell ref="G25:G26"/>
    <mergeCell ref="H25:H26"/>
    <mergeCell ref="F34:G34"/>
    <mergeCell ref="B25:B26"/>
    <mergeCell ref="E25:E26"/>
    <mergeCell ref="F27:F29"/>
    <mergeCell ref="H27:H29"/>
    <mergeCell ref="J30:J31"/>
    <mergeCell ref="F30:F31"/>
    <mergeCell ref="G27:G29"/>
    <mergeCell ref="C27:C29"/>
    <mergeCell ref="E27:E29"/>
    <mergeCell ref="Q9:Q12"/>
    <mergeCell ref="N7:O7"/>
    <mergeCell ref="P7:Q7"/>
    <mergeCell ref="N13:O13"/>
    <mergeCell ref="P13:Q13"/>
    <mergeCell ref="K25:K26"/>
    <mergeCell ref="L25:L26"/>
    <mergeCell ref="N21:O21"/>
    <mergeCell ref="P21:Q21"/>
    <mergeCell ref="P19:P20"/>
    <mergeCell ref="N27:N29"/>
    <mergeCell ref="O27:O29"/>
    <mergeCell ref="P27:P29"/>
    <mergeCell ref="Q27:Q29"/>
    <mergeCell ref="N25:N26"/>
    <mergeCell ref="O25:O26"/>
    <mergeCell ref="P25:P26"/>
    <mergeCell ref="Q25:Q26"/>
    <mergeCell ref="N43:O43"/>
    <mergeCell ref="P43:Q43"/>
    <mergeCell ref="N30:N31"/>
    <mergeCell ref="O30:O31"/>
    <mergeCell ref="P30:P31"/>
    <mergeCell ref="Q30:Q31"/>
    <mergeCell ref="N34:O34"/>
    <mergeCell ref="P34:Q34"/>
    <mergeCell ref="N37:N38"/>
    <mergeCell ref="O37:O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9">
      <selection activeCell="K14" sqref="K14"/>
    </sheetView>
  </sheetViews>
  <sheetFormatPr defaultColWidth="9.33203125" defaultRowHeight="12.75"/>
  <cols>
    <col min="1" max="1" width="11.33203125" style="0" customWidth="1"/>
    <col min="2" max="2" width="15.33203125" style="0" customWidth="1"/>
    <col min="3" max="3" width="38.16015625" style="0" customWidth="1"/>
    <col min="4" max="4" width="12.33203125" style="0" customWidth="1"/>
    <col min="5" max="6" width="14.66015625" style="0" customWidth="1"/>
    <col min="7" max="7" width="14.83203125" style="0" customWidth="1"/>
    <col min="8" max="8" width="16.66015625" style="0" customWidth="1"/>
    <col min="9" max="9" width="14.33203125" style="0" customWidth="1"/>
  </cols>
  <sheetData>
    <row r="1" spans="1:8" ht="15.75">
      <c r="A1" s="396" t="s">
        <v>213</v>
      </c>
      <c r="B1" s="396"/>
      <c r="C1" s="396"/>
      <c r="D1" s="396"/>
      <c r="E1" s="396"/>
      <c r="F1" s="396"/>
      <c r="G1" s="396"/>
      <c r="H1" s="396"/>
    </row>
    <row r="2" spans="1:8" ht="24.75" customHeight="1">
      <c r="A2" s="139"/>
      <c r="B2" s="139"/>
      <c r="D2" s="139"/>
      <c r="E2" s="139"/>
      <c r="F2" s="139"/>
      <c r="G2" s="139"/>
      <c r="H2" s="140" t="s">
        <v>353</v>
      </c>
    </row>
    <row r="3" spans="1:9" ht="15">
      <c r="A3" s="263" t="s">
        <v>0</v>
      </c>
      <c r="B3" s="263" t="s">
        <v>1</v>
      </c>
      <c r="C3" s="263" t="s">
        <v>68</v>
      </c>
      <c r="D3" s="263" t="s">
        <v>3</v>
      </c>
      <c r="E3" s="263" t="s">
        <v>5</v>
      </c>
      <c r="F3" s="263"/>
      <c r="G3" s="263"/>
      <c r="H3" s="263"/>
      <c r="I3" s="353" t="s">
        <v>7</v>
      </c>
    </row>
    <row r="4" spans="1:9" ht="14.25">
      <c r="A4" s="263"/>
      <c r="B4" s="263"/>
      <c r="C4" s="263"/>
      <c r="D4" s="263"/>
      <c r="E4" s="385" t="s">
        <v>342</v>
      </c>
      <c r="F4" s="397"/>
      <c r="G4" s="290" t="s">
        <v>4</v>
      </c>
      <c r="H4" s="385"/>
      <c r="I4" s="353"/>
    </row>
    <row r="5" spans="1:9" ht="61.5" customHeight="1">
      <c r="A5" s="263"/>
      <c r="B5" s="263"/>
      <c r="C5" s="263"/>
      <c r="D5" s="263"/>
      <c r="E5" s="141" t="s">
        <v>8</v>
      </c>
      <c r="F5" s="142" t="s">
        <v>9</v>
      </c>
      <c r="G5" s="143" t="s">
        <v>8</v>
      </c>
      <c r="H5" s="141" t="s">
        <v>9</v>
      </c>
      <c r="I5" s="353"/>
    </row>
    <row r="6" spans="1:9" ht="14.25">
      <c r="A6" s="395" t="s">
        <v>214</v>
      </c>
      <c r="B6" s="395"/>
      <c r="C6" s="395"/>
      <c r="D6" s="395"/>
      <c r="E6" s="395"/>
      <c r="F6" s="395"/>
      <c r="G6" s="395"/>
      <c r="H6" s="395"/>
      <c r="I6" s="4"/>
    </row>
    <row r="7" spans="1:9" ht="15">
      <c r="A7" s="191" t="s">
        <v>354</v>
      </c>
      <c r="B7" s="192"/>
      <c r="C7" s="197"/>
      <c r="D7" s="192"/>
      <c r="E7" s="192"/>
      <c r="F7" s="192"/>
      <c r="G7" s="192"/>
      <c r="H7" s="144"/>
      <c r="I7" s="144"/>
    </row>
    <row r="8" spans="1:9" ht="15">
      <c r="A8" s="193" t="s">
        <v>215</v>
      </c>
      <c r="B8" s="193"/>
      <c r="C8" s="194"/>
      <c r="D8" s="193"/>
      <c r="E8" s="193"/>
      <c r="F8" s="195"/>
      <c r="G8" s="196"/>
      <c r="H8" s="193"/>
      <c r="I8" s="220"/>
    </row>
    <row r="9" spans="1:9" ht="15.75">
      <c r="A9" s="84">
        <v>1</v>
      </c>
      <c r="B9" s="64" t="s">
        <v>216</v>
      </c>
      <c r="C9" s="65" t="s">
        <v>217</v>
      </c>
      <c r="D9" s="84" t="s">
        <v>67</v>
      </c>
      <c r="E9" s="184">
        <v>5</v>
      </c>
      <c r="F9" s="146">
        <v>0</v>
      </c>
      <c r="G9" s="147">
        <v>11</v>
      </c>
      <c r="H9" s="147">
        <v>0</v>
      </c>
      <c r="I9" s="221">
        <f>специалитет!$N$27</f>
        <v>44292</v>
      </c>
    </row>
    <row r="10" spans="1:9" ht="15.75">
      <c r="A10" s="84">
        <v>2</v>
      </c>
      <c r="B10" s="64" t="s">
        <v>218</v>
      </c>
      <c r="C10" s="65" t="s">
        <v>219</v>
      </c>
      <c r="D10" s="84" t="s">
        <v>67</v>
      </c>
      <c r="E10" s="185">
        <v>2</v>
      </c>
      <c r="F10" s="146">
        <v>0</v>
      </c>
      <c r="G10" s="147">
        <v>3</v>
      </c>
      <c r="H10" s="147">
        <v>0</v>
      </c>
      <c r="I10" s="221">
        <f>специалитет!$N$27</f>
        <v>44292</v>
      </c>
    </row>
    <row r="11" spans="1:9" ht="15.75">
      <c r="A11" s="84">
        <v>3</v>
      </c>
      <c r="B11" s="64" t="s">
        <v>220</v>
      </c>
      <c r="C11" s="65" t="s">
        <v>221</v>
      </c>
      <c r="D11" s="84" t="s">
        <v>67</v>
      </c>
      <c r="E11" s="185">
        <v>8</v>
      </c>
      <c r="F11" s="146">
        <v>0</v>
      </c>
      <c r="G11" s="147">
        <v>12</v>
      </c>
      <c r="H11" s="147">
        <v>0</v>
      </c>
      <c r="I11" s="221">
        <f>специалитет!$N$27</f>
        <v>44292</v>
      </c>
    </row>
    <row r="12" spans="1:9" ht="15.75">
      <c r="A12" s="84">
        <v>4</v>
      </c>
      <c r="B12" s="64" t="s">
        <v>222</v>
      </c>
      <c r="C12" s="65" t="s">
        <v>223</v>
      </c>
      <c r="D12" s="84" t="s">
        <v>67</v>
      </c>
      <c r="E12" s="185">
        <v>0</v>
      </c>
      <c r="F12" s="146">
        <v>0</v>
      </c>
      <c r="G12" s="147">
        <v>1</v>
      </c>
      <c r="H12" s="147">
        <v>0</v>
      </c>
      <c r="I12" s="221">
        <f>специалитет!$N$27</f>
        <v>44292</v>
      </c>
    </row>
    <row r="13" spans="1:9" ht="15.75">
      <c r="A13" s="84">
        <v>5</v>
      </c>
      <c r="B13" s="64" t="s">
        <v>224</v>
      </c>
      <c r="C13" s="65" t="s">
        <v>225</v>
      </c>
      <c r="D13" s="84" t="s">
        <v>67</v>
      </c>
      <c r="E13" s="185">
        <v>0</v>
      </c>
      <c r="F13" s="146">
        <v>0</v>
      </c>
      <c r="G13" s="147">
        <v>2</v>
      </c>
      <c r="H13" s="147">
        <v>0</v>
      </c>
      <c r="I13" s="221">
        <f>специалитет!$N$27</f>
        <v>44292</v>
      </c>
    </row>
    <row r="14" spans="1:9" ht="15.75">
      <c r="A14" s="84">
        <v>6</v>
      </c>
      <c r="B14" s="64" t="s">
        <v>226</v>
      </c>
      <c r="C14" s="65" t="s">
        <v>227</v>
      </c>
      <c r="D14" s="84" t="s">
        <v>67</v>
      </c>
      <c r="E14" s="185">
        <v>0</v>
      </c>
      <c r="F14" s="146">
        <v>0</v>
      </c>
      <c r="G14" s="147">
        <v>0</v>
      </c>
      <c r="H14" s="147">
        <v>0</v>
      </c>
      <c r="I14" s="221">
        <f>специалитет!$N$27</f>
        <v>44292</v>
      </c>
    </row>
    <row r="15" spans="1:9" ht="15.75">
      <c r="A15" s="84">
        <v>7</v>
      </c>
      <c r="B15" s="64" t="s">
        <v>228</v>
      </c>
      <c r="C15" s="65" t="s">
        <v>229</v>
      </c>
      <c r="D15" s="84" t="s">
        <v>67</v>
      </c>
      <c r="E15" s="185">
        <v>6</v>
      </c>
      <c r="F15" s="146">
        <v>0</v>
      </c>
      <c r="G15" s="147">
        <v>12</v>
      </c>
      <c r="H15" s="147">
        <v>0</v>
      </c>
      <c r="I15" s="221">
        <f>специалитет!$N$27</f>
        <v>44292</v>
      </c>
    </row>
    <row r="16" spans="1:9" ht="15.75">
      <c r="A16" s="84">
        <v>8</v>
      </c>
      <c r="B16" s="64" t="s">
        <v>230</v>
      </c>
      <c r="C16" s="65" t="s">
        <v>231</v>
      </c>
      <c r="D16" s="84" t="s">
        <v>67</v>
      </c>
      <c r="E16" s="185">
        <v>1</v>
      </c>
      <c r="F16" s="146">
        <v>0</v>
      </c>
      <c r="G16" s="147">
        <v>2</v>
      </c>
      <c r="H16" s="147">
        <v>0</v>
      </c>
      <c r="I16" s="221">
        <f>специалитет!$N$27</f>
        <v>44292</v>
      </c>
    </row>
    <row r="17" spans="1:9" ht="15.75">
      <c r="A17" s="84">
        <v>9</v>
      </c>
      <c r="B17" s="64" t="s">
        <v>232</v>
      </c>
      <c r="C17" s="65" t="s">
        <v>233</v>
      </c>
      <c r="D17" s="84" t="s">
        <v>67</v>
      </c>
      <c r="E17" s="185">
        <v>1</v>
      </c>
      <c r="F17" s="146">
        <v>0</v>
      </c>
      <c r="G17" s="147">
        <v>1</v>
      </c>
      <c r="H17" s="147">
        <v>0</v>
      </c>
      <c r="I17" s="221">
        <f>специалитет!$N$27</f>
        <v>44292</v>
      </c>
    </row>
    <row r="18" spans="1:9" ht="15.75">
      <c r="A18" s="84">
        <v>10</v>
      </c>
      <c r="B18" s="64" t="s">
        <v>234</v>
      </c>
      <c r="C18" s="65" t="s">
        <v>235</v>
      </c>
      <c r="D18" s="84" t="s">
        <v>67</v>
      </c>
      <c r="E18" s="185">
        <v>1</v>
      </c>
      <c r="F18" s="146">
        <v>0</v>
      </c>
      <c r="G18" s="147">
        <v>3</v>
      </c>
      <c r="H18" s="147">
        <v>0</v>
      </c>
      <c r="I18" s="221">
        <f>специалитет!$N$27</f>
        <v>44292</v>
      </c>
    </row>
    <row r="19" spans="1:9" ht="15.75">
      <c r="A19" s="84">
        <v>11</v>
      </c>
      <c r="B19" s="64" t="s">
        <v>236</v>
      </c>
      <c r="C19" s="65" t="s">
        <v>237</v>
      </c>
      <c r="D19" s="84" t="s">
        <v>67</v>
      </c>
      <c r="E19" s="185">
        <v>2</v>
      </c>
      <c r="F19" s="146">
        <v>0</v>
      </c>
      <c r="G19" s="147">
        <v>5</v>
      </c>
      <c r="H19" s="147">
        <v>0</v>
      </c>
      <c r="I19" s="221">
        <f>специалитет!$N$27</f>
        <v>44292</v>
      </c>
    </row>
    <row r="20" spans="1:9" ht="15.75">
      <c r="A20" s="84">
        <v>12</v>
      </c>
      <c r="B20" s="64" t="s">
        <v>238</v>
      </c>
      <c r="C20" s="65" t="s">
        <v>239</v>
      </c>
      <c r="D20" s="84" t="s">
        <v>67</v>
      </c>
      <c r="E20" s="185">
        <v>1</v>
      </c>
      <c r="F20" s="146">
        <v>0</v>
      </c>
      <c r="G20" s="147">
        <v>2</v>
      </c>
      <c r="H20" s="147">
        <v>0</v>
      </c>
      <c r="I20" s="221">
        <f>специалитет!$N$27</f>
        <v>44292</v>
      </c>
    </row>
    <row r="21" spans="1:9" ht="15.75">
      <c r="A21" s="84">
        <v>13</v>
      </c>
      <c r="B21" s="64" t="s">
        <v>240</v>
      </c>
      <c r="C21" s="65" t="s">
        <v>241</v>
      </c>
      <c r="D21" s="84" t="s">
        <v>67</v>
      </c>
      <c r="E21" s="185">
        <v>2</v>
      </c>
      <c r="F21" s="146">
        <v>0</v>
      </c>
      <c r="G21" s="147">
        <v>6</v>
      </c>
      <c r="H21" s="147">
        <v>0</v>
      </c>
      <c r="I21" s="221">
        <f>специалитет!$N$27</f>
        <v>44292</v>
      </c>
    </row>
    <row r="22" spans="1:9" ht="30" customHeight="1">
      <c r="A22" s="185">
        <v>14</v>
      </c>
      <c r="B22" s="185" t="s">
        <v>242</v>
      </c>
      <c r="C22" s="148" t="s">
        <v>243</v>
      </c>
      <c r="D22" s="66" t="s">
        <v>67</v>
      </c>
      <c r="E22" s="185">
        <v>10</v>
      </c>
      <c r="F22" s="136">
        <v>0</v>
      </c>
      <c r="G22" s="147">
        <v>20</v>
      </c>
      <c r="H22" s="147">
        <v>0</v>
      </c>
      <c r="I22" s="221">
        <f>специалитет!$N$27</f>
        <v>44292</v>
      </c>
    </row>
    <row r="23" spans="1:9" ht="15.75">
      <c r="A23" s="84">
        <v>15</v>
      </c>
      <c r="B23" s="64" t="s">
        <v>244</v>
      </c>
      <c r="C23" s="65" t="s">
        <v>245</v>
      </c>
      <c r="D23" s="84" t="s">
        <v>67</v>
      </c>
      <c r="E23" s="185">
        <v>3</v>
      </c>
      <c r="F23" s="146">
        <v>0</v>
      </c>
      <c r="G23" s="147">
        <v>6</v>
      </c>
      <c r="H23" s="147">
        <v>0</v>
      </c>
      <c r="I23" s="221">
        <f>специалитет!$N$27</f>
        <v>44292</v>
      </c>
    </row>
    <row r="24" spans="1:9" ht="15.75">
      <c r="A24" s="84">
        <v>16</v>
      </c>
      <c r="B24" s="64" t="s">
        <v>246</v>
      </c>
      <c r="C24" s="65" t="s">
        <v>247</v>
      </c>
      <c r="D24" s="84" t="s">
        <v>67</v>
      </c>
      <c r="E24" s="185">
        <v>1</v>
      </c>
      <c r="F24" s="146">
        <v>0</v>
      </c>
      <c r="G24" s="147">
        <v>3</v>
      </c>
      <c r="H24" s="147">
        <v>0</v>
      </c>
      <c r="I24" s="221">
        <f>специалитет!$N$27</f>
        <v>44292</v>
      </c>
    </row>
    <row r="25" spans="1:9" ht="15.75">
      <c r="A25" s="84">
        <v>17</v>
      </c>
      <c r="B25" s="64" t="s">
        <v>248</v>
      </c>
      <c r="C25" s="65" t="s">
        <v>66</v>
      </c>
      <c r="D25" s="84" t="s">
        <v>67</v>
      </c>
      <c r="E25" s="185">
        <v>10</v>
      </c>
      <c r="F25" s="146">
        <v>0</v>
      </c>
      <c r="G25" s="147">
        <v>28</v>
      </c>
      <c r="H25" s="147">
        <v>0</v>
      </c>
      <c r="I25" s="221">
        <f>специалитет!$N$27</f>
        <v>44292</v>
      </c>
    </row>
    <row r="26" spans="1:9" ht="15.75">
      <c r="A26" s="84">
        <v>18</v>
      </c>
      <c r="B26" s="64" t="s">
        <v>249</v>
      </c>
      <c r="C26" s="65" t="s">
        <v>250</v>
      </c>
      <c r="D26" s="84" t="s">
        <v>67</v>
      </c>
      <c r="E26" s="185">
        <v>0</v>
      </c>
      <c r="F26" s="146">
        <v>0</v>
      </c>
      <c r="G26" s="147">
        <v>0</v>
      </c>
      <c r="H26" s="147">
        <v>0</v>
      </c>
      <c r="I26" s="221">
        <f>специалитет!$N$27</f>
        <v>44292</v>
      </c>
    </row>
    <row r="27" spans="1:9" ht="15.75">
      <c r="A27" s="84">
        <v>19</v>
      </c>
      <c r="B27" s="149" t="s">
        <v>251</v>
      </c>
      <c r="C27" s="65" t="s">
        <v>252</v>
      </c>
      <c r="D27" s="84" t="s">
        <v>67</v>
      </c>
      <c r="E27" s="185">
        <v>4</v>
      </c>
      <c r="F27" s="146">
        <v>0</v>
      </c>
      <c r="G27" s="147">
        <v>9</v>
      </c>
      <c r="H27" s="147">
        <v>0</v>
      </c>
      <c r="I27" s="221">
        <f>специалитет!$N$27</f>
        <v>44292</v>
      </c>
    </row>
    <row r="28" spans="1:9" ht="15.75">
      <c r="A28" s="84">
        <v>20</v>
      </c>
      <c r="B28" s="64" t="s">
        <v>253</v>
      </c>
      <c r="C28" s="65" t="s">
        <v>254</v>
      </c>
      <c r="D28" s="84" t="s">
        <v>67</v>
      </c>
      <c r="E28" s="185">
        <v>1</v>
      </c>
      <c r="F28" s="146">
        <v>0</v>
      </c>
      <c r="G28" s="147">
        <v>3</v>
      </c>
      <c r="H28" s="147">
        <v>0</v>
      </c>
      <c r="I28" s="221">
        <f>специалитет!$N$27</f>
        <v>44292</v>
      </c>
    </row>
    <row r="29" spans="1:9" ht="15.75">
      <c r="A29" s="84">
        <v>21</v>
      </c>
      <c r="B29" s="64" t="s">
        <v>255</v>
      </c>
      <c r="C29" s="65" t="s">
        <v>256</v>
      </c>
      <c r="D29" s="84" t="s">
        <v>67</v>
      </c>
      <c r="E29" s="185">
        <v>1</v>
      </c>
      <c r="F29" s="146">
        <v>0</v>
      </c>
      <c r="G29" s="147">
        <v>2</v>
      </c>
      <c r="H29" s="147">
        <v>0</v>
      </c>
      <c r="I29" s="221">
        <f>специалитет!$N$27</f>
        <v>44292</v>
      </c>
    </row>
    <row r="30" spans="1:9" ht="15.75">
      <c r="A30" s="84">
        <v>22</v>
      </c>
      <c r="B30" s="64" t="s">
        <v>257</v>
      </c>
      <c r="C30" s="65" t="s">
        <v>258</v>
      </c>
      <c r="D30" s="84" t="s">
        <v>67</v>
      </c>
      <c r="E30" s="185">
        <v>12</v>
      </c>
      <c r="F30" s="146">
        <v>0</v>
      </c>
      <c r="G30" s="147">
        <v>16</v>
      </c>
      <c r="H30" s="147">
        <v>0</v>
      </c>
      <c r="I30" s="221">
        <f>специалитет!$N$27</f>
        <v>44292</v>
      </c>
    </row>
    <row r="31" spans="1:9" ht="15.75">
      <c r="A31" s="84">
        <v>23</v>
      </c>
      <c r="B31" s="64" t="s">
        <v>259</v>
      </c>
      <c r="C31" s="65" t="s">
        <v>260</v>
      </c>
      <c r="D31" s="84" t="s">
        <v>67</v>
      </c>
      <c r="E31" s="185">
        <v>2</v>
      </c>
      <c r="F31" s="146">
        <v>0</v>
      </c>
      <c r="G31" s="147">
        <v>5</v>
      </c>
      <c r="H31" s="147">
        <v>0</v>
      </c>
      <c r="I31" s="221">
        <f>специалитет!$N$27</f>
        <v>44292</v>
      </c>
    </row>
    <row r="32" spans="1:9" ht="15.75">
      <c r="A32" s="84">
        <v>24</v>
      </c>
      <c r="B32" s="64" t="s">
        <v>261</v>
      </c>
      <c r="C32" s="65" t="s">
        <v>262</v>
      </c>
      <c r="D32" s="84" t="s">
        <v>67</v>
      </c>
      <c r="E32" s="185">
        <v>1</v>
      </c>
      <c r="F32" s="146">
        <v>0</v>
      </c>
      <c r="G32" s="147">
        <v>1</v>
      </c>
      <c r="H32" s="147">
        <v>0</v>
      </c>
      <c r="I32" s="221">
        <f>специалитет!$N$27</f>
        <v>44292</v>
      </c>
    </row>
    <row r="33" spans="1:9" ht="15.75">
      <c r="A33" s="84">
        <v>25</v>
      </c>
      <c r="B33" s="64" t="s">
        <v>263</v>
      </c>
      <c r="C33" s="65" t="s">
        <v>264</v>
      </c>
      <c r="D33" s="84" t="s">
        <v>67</v>
      </c>
      <c r="E33" s="185">
        <v>1</v>
      </c>
      <c r="F33" s="146">
        <v>0</v>
      </c>
      <c r="G33" s="147">
        <v>1</v>
      </c>
      <c r="H33" s="147">
        <v>0</v>
      </c>
      <c r="I33" s="221">
        <f>специалитет!$N$27</f>
        <v>44292</v>
      </c>
    </row>
    <row r="34" spans="1:9" ht="15.75">
      <c r="A34" s="84">
        <v>26</v>
      </c>
      <c r="B34" s="64" t="s">
        <v>265</v>
      </c>
      <c r="C34" s="65" t="s">
        <v>266</v>
      </c>
      <c r="D34" s="84" t="s">
        <v>67</v>
      </c>
      <c r="E34" s="185">
        <v>4</v>
      </c>
      <c r="F34" s="146">
        <v>0</v>
      </c>
      <c r="G34" s="147">
        <v>8</v>
      </c>
      <c r="H34" s="147">
        <v>0</v>
      </c>
      <c r="I34" s="221">
        <f>специалитет!$N$27</f>
        <v>44292</v>
      </c>
    </row>
    <row r="35" spans="1:9" ht="15.75">
      <c r="A35" s="84">
        <v>27</v>
      </c>
      <c r="B35" s="64" t="s">
        <v>267</v>
      </c>
      <c r="C35" s="65" t="s">
        <v>268</v>
      </c>
      <c r="D35" s="84" t="s">
        <v>67</v>
      </c>
      <c r="E35" s="184">
        <v>1</v>
      </c>
      <c r="F35" s="146">
        <v>0</v>
      </c>
      <c r="G35" s="147">
        <v>1</v>
      </c>
      <c r="H35" s="147">
        <v>0</v>
      </c>
      <c r="I35" s="221">
        <f>специалитет!$N$27</f>
        <v>44292</v>
      </c>
    </row>
    <row r="36" spans="1:9" ht="15.75">
      <c r="A36" s="84"/>
      <c r="B36" s="84"/>
      <c r="C36" s="65"/>
      <c r="D36" s="84"/>
      <c r="E36" s="145"/>
      <c r="F36" s="146"/>
      <c r="G36" s="186"/>
      <c r="H36" s="186"/>
      <c r="I36" s="4"/>
    </row>
    <row r="37" spans="1:9" ht="15.75">
      <c r="A37" s="84"/>
      <c r="B37" s="84"/>
      <c r="C37" s="150" t="s">
        <v>269</v>
      </c>
      <c r="D37" s="84"/>
      <c r="E37" s="151">
        <f>SUM(E9:E36)</f>
        <v>80</v>
      </c>
      <c r="F37" s="152">
        <f>SUM(F9:F36)</f>
        <v>0</v>
      </c>
      <c r="G37" s="186">
        <v>163</v>
      </c>
      <c r="H37" s="186">
        <v>0</v>
      </c>
      <c r="I37" s="4"/>
    </row>
    <row r="38" spans="1:9" ht="15">
      <c r="A38" s="392" t="s">
        <v>355</v>
      </c>
      <c r="B38" s="393"/>
      <c r="C38" s="393"/>
      <c r="D38" s="393"/>
      <c r="E38" s="393"/>
      <c r="F38" s="393"/>
      <c r="G38" s="393"/>
      <c r="H38" s="394"/>
      <c r="I38" s="219"/>
    </row>
    <row r="39" spans="1:9" ht="15">
      <c r="A39" s="84"/>
      <c r="B39" s="84"/>
      <c r="C39" s="65"/>
      <c r="D39" s="84"/>
      <c r="E39" s="84"/>
      <c r="F39" s="207"/>
      <c r="G39" s="212"/>
      <c r="H39" s="187"/>
      <c r="I39" s="4"/>
    </row>
    <row r="40" spans="1:9" ht="15.75">
      <c r="A40" s="84">
        <v>1</v>
      </c>
      <c r="B40" s="84"/>
      <c r="C40" s="65" t="s">
        <v>217</v>
      </c>
      <c r="D40" s="84" t="s">
        <v>270</v>
      </c>
      <c r="E40" s="153">
        <v>4</v>
      </c>
      <c r="F40" s="208">
        <v>3</v>
      </c>
      <c r="G40" s="213">
        <v>4</v>
      </c>
      <c r="H40" s="180">
        <v>3</v>
      </c>
      <c r="I40" s="4"/>
    </row>
    <row r="41" spans="1:9" ht="15.75">
      <c r="A41" s="84">
        <v>2</v>
      </c>
      <c r="B41" s="84"/>
      <c r="C41" s="65" t="s">
        <v>221</v>
      </c>
      <c r="D41" s="84" t="s">
        <v>270</v>
      </c>
      <c r="E41" s="153">
        <v>10</v>
      </c>
      <c r="F41" s="208">
        <v>0</v>
      </c>
      <c r="G41" s="213">
        <v>10</v>
      </c>
      <c r="H41" s="180">
        <v>0</v>
      </c>
      <c r="I41" s="4"/>
    </row>
    <row r="42" spans="1:9" ht="15.75">
      <c r="A42" s="84">
        <v>3</v>
      </c>
      <c r="B42" s="84"/>
      <c r="C42" s="65" t="s">
        <v>225</v>
      </c>
      <c r="D42" s="84" t="s">
        <v>270</v>
      </c>
      <c r="E42" s="154">
        <v>4</v>
      </c>
      <c r="F42" s="209">
        <v>2</v>
      </c>
      <c r="G42" s="214">
        <v>4</v>
      </c>
      <c r="H42" s="181">
        <v>2</v>
      </c>
      <c r="I42" s="4"/>
    </row>
    <row r="43" spans="1:9" ht="15.75">
      <c r="A43" s="84">
        <v>4</v>
      </c>
      <c r="B43" s="84"/>
      <c r="C43" s="65" t="s">
        <v>227</v>
      </c>
      <c r="D43" s="84" t="s">
        <v>270</v>
      </c>
      <c r="E43" s="153">
        <v>3</v>
      </c>
      <c r="F43" s="208">
        <v>0</v>
      </c>
      <c r="G43" s="213">
        <v>3</v>
      </c>
      <c r="H43" s="180">
        <v>0</v>
      </c>
      <c r="I43" s="4"/>
    </row>
    <row r="44" spans="1:9" ht="15.75">
      <c r="A44" s="84">
        <v>5</v>
      </c>
      <c r="B44" s="84"/>
      <c r="C44" s="65" t="s">
        <v>231</v>
      </c>
      <c r="D44" s="84" t="s">
        <v>270</v>
      </c>
      <c r="E44" s="153">
        <v>4</v>
      </c>
      <c r="F44" s="208">
        <v>0</v>
      </c>
      <c r="G44" s="213">
        <v>4</v>
      </c>
      <c r="H44" s="180">
        <v>0</v>
      </c>
      <c r="I44" s="4"/>
    </row>
    <row r="45" spans="1:9" ht="15.75">
      <c r="A45" s="84">
        <v>6</v>
      </c>
      <c r="B45" s="84"/>
      <c r="C45" s="65" t="s">
        <v>235</v>
      </c>
      <c r="D45" s="84" t="s">
        <v>270</v>
      </c>
      <c r="E45" s="153">
        <v>6</v>
      </c>
      <c r="F45" s="208">
        <v>0</v>
      </c>
      <c r="G45" s="213">
        <v>6</v>
      </c>
      <c r="H45" s="180">
        <v>0</v>
      </c>
      <c r="I45" s="4"/>
    </row>
    <row r="46" spans="1:9" ht="15.75">
      <c r="A46" s="84">
        <v>7</v>
      </c>
      <c r="B46" s="84"/>
      <c r="C46" s="65" t="s">
        <v>237</v>
      </c>
      <c r="D46" s="84" t="s">
        <v>270</v>
      </c>
      <c r="E46" s="153">
        <v>3</v>
      </c>
      <c r="F46" s="208">
        <v>0</v>
      </c>
      <c r="G46" s="213">
        <v>3</v>
      </c>
      <c r="H46" s="180">
        <v>0</v>
      </c>
      <c r="I46" s="4"/>
    </row>
    <row r="47" spans="1:9" ht="15.75">
      <c r="A47" s="84">
        <v>8</v>
      </c>
      <c r="B47" s="84"/>
      <c r="C47" s="65" t="s">
        <v>241</v>
      </c>
      <c r="D47" s="84" t="s">
        <v>270</v>
      </c>
      <c r="E47" s="153">
        <v>1</v>
      </c>
      <c r="F47" s="208">
        <v>1</v>
      </c>
      <c r="G47" s="213">
        <v>1</v>
      </c>
      <c r="H47" s="180">
        <v>1</v>
      </c>
      <c r="I47" s="4"/>
    </row>
    <row r="48" spans="1:9" ht="15.75">
      <c r="A48" s="84">
        <v>9</v>
      </c>
      <c r="B48" s="84"/>
      <c r="C48" s="65" t="s">
        <v>245</v>
      </c>
      <c r="D48" s="84" t="s">
        <v>270</v>
      </c>
      <c r="E48" s="153">
        <v>7</v>
      </c>
      <c r="F48" s="208">
        <v>1</v>
      </c>
      <c r="G48" s="213">
        <v>7</v>
      </c>
      <c r="H48" s="180">
        <v>1</v>
      </c>
      <c r="I48" s="4"/>
    </row>
    <row r="49" spans="1:9" ht="15.75">
      <c r="A49" s="84">
        <v>10</v>
      </c>
      <c r="B49" s="84"/>
      <c r="C49" s="65" t="s">
        <v>247</v>
      </c>
      <c r="D49" s="84" t="s">
        <v>270</v>
      </c>
      <c r="E49" s="153">
        <v>0</v>
      </c>
      <c r="F49" s="208">
        <v>0</v>
      </c>
      <c r="G49" s="213">
        <v>0</v>
      </c>
      <c r="H49" s="180">
        <v>0</v>
      </c>
      <c r="I49" s="4"/>
    </row>
    <row r="50" spans="1:9" ht="15.75">
      <c r="A50" s="84">
        <v>11</v>
      </c>
      <c r="B50" s="84"/>
      <c r="C50" s="65" t="s">
        <v>66</v>
      </c>
      <c r="D50" s="84" t="s">
        <v>270</v>
      </c>
      <c r="E50" s="153">
        <v>10</v>
      </c>
      <c r="F50" s="208">
        <v>2</v>
      </c>
      <c r="G50" s="213">
        <v>10</v>
      </c>
      <c r="H50" s="180">
        <v>2</v>
      </c>
      <c r="I50" s="4"/>
    </row>
    <row r="51" spans="1:9" ht="15.75">
      <c r="A51" s="84">
        <v>12</v>
      </c>
      <c r="B51" s="84"/>
      <c r="C51" s="65" t="s">
        <v>271</v>
      </c>
      <c r="D51" s="84" t="s">
        <v>270</v>
      </c>
      <c r="E51" s="153">
        <v>2</v>
      </c>
      <c r="F51" s="208">
        <v>0</v>
      </c>
      <c r="G51" s="213">
        <v>2</v>
      </c>
      <c r="H51" s="180">
        <v>0</v>
      </c>
      <c r="I51" s="4"/>
    </row>
    <row r="52" spans="1:9" ht="15.75">
      <c r="A52" s="84">
        <v>13</v>
      </c>
      <c r="B52" s="84"/>
      <c r="C52" s="65" t="s">
        <v>252</v>
      </c>
      <c r="D52" s="84" t="s">
        <v>270</v>
      </c>
      <c r="E52" s="153">
        <v>7</v>
      </c>
      <c r="F52" s="208">
        <v>1</v>
      </c>
      <c r="G52" s="213">
        <v>7</v>
      </c>
      <c r="H52" s="180">
        <v>1</v>
      </c>
      <c r="I52" s="4"/>
    </row>
    <row r="53" spans="1:9" ht="15.75">
      <c r="A53" s="84">
        <v>14</v>
      </c>
      <c r="B53" s="84"/>
      <c r="C53" s="65" t="s">
        <v>256</v>
      </c>
      <c r="D53" s="84" t="s">
        <v>270</v>
      </c>
      <c r="E53" s="153">
        <v>3</v>
      </c>
      <c r="F53" s="208">
        <v>0</v>
      </c>
      <c r="G53" s="213">
        <v>3</v>
      </c>
      <c r="H53" s="180">
        <v>0</v>
      </c>
      <c r="I53" s="4"/>
    </row>
    <row r="54" spans="1:9" ht="15.75">
      <c r="A54" s="84">
        <v>15</v>
      </c>
      <c r="B54" s="84"/>
      <c r="C54" s="65" t="s">
        <v>258</v>
      </c>
      <c r="D54" s="84" t="s">
        <v>270</v>
      </c>
      <c r="E54" s="153">
        <v>23</v>
      </c>
      <c r="F54" s="208">
        <v>2</v>
      </c>
      <c r="G54" s="213">
        <v>23</v>
      </c>
      <c r="H54" s="180">
        <v>2</v>
      </c>
      <c r="I54" s="4"/>
    </row>
    <row r="55" spans="1:9" ht="15.75">
      <c r="A55" s="84">
        <v>16</v>
      </c>
      <c r="B55" s="84"/>
      <c r="C55" s="65" t="s">
        <v>260</v>
      </c>
      <c r="D55" s="84" t="s">
        <v>270</v>
      </c>
      <c r="E55" s="154">
        <v>2</v>
      </c>
      <c r="F55" s="209">
        <v>1</v>
      </c>
      <c r="G55" s="214">
        <v>2</v>
      </c>
      <c r="H55" s="181">
        <v>1</v>
      </c>
      <c r="I55" s="4"/>
    </row>
    <row r="56" spans="1:9" ht="15.75">
      <c r="A56" s="84">
        <v>17</v>
      </c>
      <c r="B56" s="84"/>
      <c r="C56" s="65" t="s">
        <v>264</v>
      </c>
      <c r="D56" s="84" t="s">
        <v>270</v>
      </c>
      <c r="E56" s="153">
        <v>5</v>
      </c>
      <c r="F56" s="208">
        <v>0</v>
      </c>
      <c r="G56" s="213">
        <v>5</v>
      </c>
      <c r="H56" s="180">
        <v>0</v>
      </c>
      <c r="I56" s="4"/>
    </row>
    <row r="57" spans="1:9" ht="15.75">
      <c r="A57" s="84">
        <v>18</v>
      </c>
      <c r="B57" s="84"/>
      <c r="C57" s="65" t="s">
        <v>266</v>
      </c>
      <c r="D57" s="84" t="s">
        <v>270</v>
      </c>
      <c r="E57" s="153">
        <v>5</v>
      </c>
      <c r="F57" s="208">
        <v>1</v>
      </c>
      <c r="G57" s="213">
        <v>5</v>
      </c>
      <c r="H57" s="180">
        <v>1</v>
      </c>
      <c r="I57" s="4"/>
    </row>
    <row r="58" spans="1:9" ht="15.75">
      <c r="A58" s="84">
        <v>19</v>
      </c>
      <c r="B58" s="84"/>
      <c r="C58" s="65" t="s">
        <v>268</v>
      </c>
      <c r="D58" s="84" t="s">
        <v>270</v>
      </c>
      <c r="E58" s="155">
        <v>1</v>
      </c>
      <c r="F58" s="210">
        <v>0</v>
      </c>
      <c r="G58" s="215">
        <v>1</v>
      </c>
      <c r="H58" s="182">
        <v>0</v>
      </c>
      <c r="I58" s="4"/>
    </row>
    <row r="59" spans="1:9" ht="15.75">
      <c r="A59" s="84"/>
      <c r="B59" s="84"/>
      <c r="C59" s="65"/>
      <c r="D59" s="84"/>
      <c r="E59" s="179"/>
      <c r="F59" s="211"/>
      <c r="G59" s="212"/>
      <c r="H59" s="183"/>
      <c r="I59" s="4"/>
    </row>
    <row r="60" spans="1:9" ht="15.75">
      <c r="A60" s="84"/>
      <c r="B60" s="84"/>
      <c r="C60" s="150" t="s">
        <v>269</v>
      </c>
      <c r="D60" s="84"/>
      <c r="E60" s="151">
        <f>SUM(E40:E59)</f>
        <v>100</v>
      </c>
      <c r="F60" s="190">
        <f>SUM(F40:F59)</f>
        <v>14</v>
      </c>
      <c r="G60" s="216">
        <f>SUM(G40:G59)</f>
        <v>100</v>
      </c>
      <c r="H60" s="151">
        <f>SUM(H40:H59)</f>
        <v>14</v>
      </c>
      <c r="I60" s="4"/>
    </row>
    <row r="61" spans="7:8" ht="12.75">
      <c r="G61" s="188"/>
      <c r="H61" s="188"/>
    </row>
    <row r="62" spans="7:8" ht="12.75">
      <c r="G62" s="188"/>
      <c r="H62" s="188"/>
    </row>
    <row r="63" spans="7:8" ht="15.75">
      <c r="G63" s="189"/>
      <c r="H63" s="189"/>
    </row>
  </sheetData>
  <sheetProtection/>
  <mergeCells count="11">
    <mergeCell ref="G4:H4"/>
    <mergeCell ref="I3:I5"/>
    <mergeCell ref="A38:H38"/>
    <mergeCell ref="A6:H6"/>
    <mergeCell ref="A1:H1"/>
    <mergeCell ref="A3:A5"/>
    <mergeCell ref="B3:B5"/>
    <mergeCell ref="C3:C5"/>
    <mergeCell ref="D3:D5"/>
    <mergeCell ref="E3:H3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tabSelected="1" zoomScalePageLayoutView="0" workbookViewId="0" topLeftCell="B1">
      <selection activeCell="L61" sqref="L61"/>
    </sheetView>
  </sheetViews>
  <sheetFormatPr defaultColWidth="9.33203125" defaultRowHeight="12.75"/>
  <cols>
    <col min="2" max="2" width="14.5" style="0" customWidth="1"/>
    <col min="3" max="3" width="25.66015625" style="0" customWidth="1"/>
    <col min="4" max="4" width="45.66015625" style="0" customWidth="1"/>
    <col min="7" max="7" width="10.66015625" style="0" customWidth="1"/>
    <col min="10" max="10" width="10.16015625" style="0" customWidth="1"/>
    <col min="11" max="11" width="9.83203125" style="0" customWidth="1"/>
    <col min="14" max="14" width="16" style="0" customWidth="1"/>
  </cols>
  <sheetData>
    <row r="2" spans="1:14" ht="18.7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375" t="s">
        <v>353</v>
      </c>
      <c r="N3" s="375"/>
    </row>
    <row r="4" spans="1:14" ht="15.75">
      <c r="A4" s="263" t="s">
        <v>0</v>
      </c>
      <c r="B4" s="263" t="s">
        <v>1</v>
      </c>
      <c r="C4" s="264" t="s">
        <v>68</v>
      </c>
      <c r="D4" s="263" t="s">
        <v>272</v>
      </c>
      <c r="E4" s="263" t="s">
        <v>3</v>
      </c>
      <c r="F4" s="283" t="s">
        <v>5</v>
      </c>
      <c r="G4" s="283"/>
      <c r="H4" s="283"/>
      <c r="I4" s="284"/>
      <c r="J4" s="344" t="s">
        <v>6</v>
      </c>
      <c r="K4" s="283"/>
      <c r="L4" s="283"/>
      <c r="M4" s="283"/>
      <c r="N4" s="411" t="s">
        <v>7</v>
      </c>
    </row>
    <row r="5" spans="1:14" ht="14.25">
      <c r="A5" s="263"/>
      <c r="B5" s="263"/>
      <c r="C5" s="264"/>
      <c r="D5" s="263"/>
      <c r="E5" s="263"/>
      <c r="F5" s="412" t="s">
        <v>342</v>
      </c>
      <c r="G5" s="412"/>
      <c r="H5" s="412" t="s">
        <v>4</v>
      </c>
      <c r="I5" s="413"/>
      <c r="J5" s="414" t="s">
        <v>342</v>
      </c>
      <c r="K5" s="412"/>
      <c r="L5" s="412" t="s">
        <v>4</v>
      </c>
      <c r="M5" s="412"/>
      <c r="N5" s="411"/>
    </row>
    <row r="6" spans="1:14" ht="65.25" customHeight="1">
      <c r="A6" s="263"/>
      <c r="B6" s="263"/>
      <c r="C6" s="264"/>
      <c r="D6" s="263"/>
      <c r="E6" s="263"/>
      <c r="F6" s="2" t="s">
        <v>8</v>
      </c>
      <c r="G6" s="3" t="s">
        <v>9</v>
      </c>
      <c r="H6" s="2" t="s">
        <v>8</v>
      </c>
      <c r="I6" s="14" t="s">
        <v>9</v>
      </c>
      <c r="J6" s="13" t="s">
        <v>8</v>
      </c>
      <c r="K6" s="3" t="s">
        <v>9</v>
      </c>
      <c r="L6" s="2" t="s">
        <v>8</v>
      </c>
      <c r="M6" s="3" t="s">
        <v>9</v>
      </c>
      <c r="N6" s="411"/>
    </row>
    <row r="7" spans="1:14" ht="14.25">
      <c r="A7" s="383" t="s">
        <v>273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</row>
    <row r="8" spans="1:14" ht="15" thickBot="1">
      <c r="A8" s="341" t="s">
        <v>22</v>
      </c>
      <c r="B8" s="341"/>
      <c r="C8" s="341"/>
      <c r="D8" s="341"/>
      <c r="E8" s="341"/>
      <c r="F8" s="238">
        <f>F9+F10+F11+F12+F13+F14+G14+G13+G12+G11+G10+G9</f>
        <v>9</v>
      </c>
      <c r="G8" s="252"/>
      <c r="H8" s="238">
        <f>H9+H10+H11+H12+H13+H14+I14+I13+I12+I11+I10+I9</f>
        <v>25</v>
      </c>
      <c r="I8" s="239"/>
      <c r="J8" s="253">
        <f>J9+J10+J11+J12+J13+J14+K14+K13+K12+K11+K10+K9</f>
        <v>3</v>
      </c>
      <c r="K8" s="252"/>
      <c r="L8" s="238">
        <f>L9+L10+L11+L12+L13+L14+M14+M13+M12+M11+M10+M9</f>
        <v>11</v>
      </c>
      <c r="M8" s="252"/>
      <c r="N8" s="8"/>
    </row>
    <row r="9" spans="1:14" ht="24.75" customHeight="1">
      <c r="A9" s="227">
        <v>1</v>
      </c>
      <c r="B9" s="277" t="s">
        <v>274</v>
      </c>
      <c r="C9" s="268" t="s">
        <v>11</v>
      </c>
      <c r="D9" s="225" t="s">
        <v>275</v>
      </c>
      <c r="E9" s="106" t="s">
        <v>276</v>
      </c>
      <c r="F9" s="39">
        <v>4</v>
      </c>
      <c r="G9" s="39">
        <v>0</v>
      </c>
      <c r="H9" s="39">
        <v>7</v>
      </c>
      <c r="I9" s="75">
        <v>0</v>
      </c>
      <c r="J9" s="90">
        <v>0</v>
      </c>
      <c r="K9" s="39">
        <v>0</v>
      </c>
      <c r="L9" s="39">
        <v>0</v>
      </c>
      <c r="M9" s="39">
        <v>0</v>
      </c>
      <c r="N9" s="403">
        <f>специалитет!$N$27</f>
        <v>44292</v>
      </c>
    </row>
    <row r="10" spans="1:14" ht="24.75" customHeight="1">
      <c r="A10" s="274"/>
      <c r="B10" s="263"/>
      <c r="C10" s="264"/>
      <c r="D10" s="74" t="s">
        <v>277</v>
      </c>
      <c r="E10" s="37" t="s">
        <v>276</v>
      </c>
      <c r="F10" s="92">
        <v>1</v>
      </c>
      <c r="G10" s="92">
        <v>0</v>
      </c>
      <c r="H10" s="92">
        <v>5</v>
      </c>
      <c r="I10" s="157">
        <v>0</v>
      </c>
      <c r="J10" s="91">
        <v>2</v>
      </c>
      <c r="K10" s="92">
        <v>0</v>
      </c>
      <c r="L10" s="92">
        <v>5</v>
      </c>
      <c r="M10" s="92">
        <v>0</v>
      </c>
      <c r="N10" s="404"/>
    </row>
    <row r="11" spans="1:14" ht="24.75" customHeight="1">
      <c r="A11" s="274"/>
      <c r="B11" s="263"/>
      <c r="C11" s="264"/>
      <c r="D11" s="74" t="s">
        <v>278</v>
      </c>
      <c r="E11" s="37" t="s">
        <v>276</v>
      </c>
      <c r="F11" s="92">
        <v>2</v>
      </c>
      <c r="G11" s="92">
        <v>0</v>
      </c>
      <c r="H11" s="92">
        <v>3</v>
      </c>
      <c r="I11" s="157">
        <v>0</v>
      </c>
      <c r="J11" s="91">
        <v>0</v>
      </c>
      <c r="K11" s="92">
        <v>0</v>
      </c>
      <c r="L11" s="92">
        <v>0</v>
      </c>
      <c r="M11" s="92">
        <v>0</v>
      </c>
      <c r="N11" s="404"/>
    </row>
    <row r="12" spans="1:14" ht="24.75" customHeight="1">
      <c r="A12" s="274"/>
      <c r="B12" s="263"/>
      <c r="C12" s="264"/>
      <c r="D12" s="74" t="s">
        <v>279</v>
      </c>
      <c r="E12" s="37" t="s">
        <v>276</v>
      </c>
      <c r="F12" s="92">
        <v>0</v>
      </c>
      <c r="G12" s="92">
        <v>0</v>
      </c>
      <c r="H12" s="92">
        <v>3</v>
      </c>
      <c r="I12" s="157">
        <v>0</v>
      </c>
      <c r="J12" s="91">
        <v>1</v>
      </c>
      <c r="K12" s="92">
        <v>0</v>
      </c>
      <c r="L12" s="92">
        <v>1</v>
      </c>
      <c r="M12" s="92">
        <v>0</v>
      </c>
      <c r="N12" s="404"/>
    </row>
    <row r="13" spans="1:14" ht="24.75" customHeight="1">
      <c r="A13" s="274"/>
      <c r="B13" s="263"/>
      <c r="C13" s="264"/>
      <c r="D13" s="74" t="s">
        <v>280</v>
      </c>
      <c r="E13" s="37" t="s">
        <v>276</v>
      </c>
      <c r="F13" s="92">
        <v>0</v>
      </c>
      <c r="G13" s="92">
        <v>1</v>
      </c>
      <c r="H13" s="92">
        <v>2</v>
      </c>
      <c r="I13" s="157">
        <v>1</v>
      </c>
      <c r="J13" s="91">
        <v>0</v>
      </c>
      <c r="K13" s="92">
        <v>0</v>
      </c>
      <c r="L13" s="92">
        <v>2</v>
      </c>
      <c r="M13" s="92">
        <v>0</v>
      </c>
      <c r="N13" s="405"/>
    </row>
    <row r="14" spans="1:14" ht="33" customHeight="1">
      <c r="A14" s="22">
        <v>2</v>
      </c>
      <c r="B14" s="203" t="s">
        <v>281</v>
      </c>
      <c r="C14" s="24" t="s">
        <v>282</v>
      </c>
      <c r="D14" s="223" t="s">
        <v>283</v>
      </c>
      <c r="E14" s="138" t="s">
        <v>276</v>
      </c>
      <c r="F14" s="92">
        <v>1</v>
      </c>
      <c r="G14" s="92">
        <v>0</v>
      </c>
      <c r="H14" s="92">
        <v>3</v>
      </c>
      <c r="I14" s="157">
        <v>1</v>
      </c>
      <c r="J14" s="91">
        <v>0</v>
      </c>
      <c r="K14" s="92">
        <v>0</v>
      </c>
      <c r="L14" s="92">
        <v>3</v>
      </c>
      <c r="M14" s="92">
        <v>0</v>
      </c>
      <c r="N14" s="218">
        <f>специалитет!$N$27</f>
        <v>44292</v>
      </c>
    </row>
    <row r="15" spans="1:14" ht="24.75" customHeight="1" thickBot="1">
      <c r="A15" s="345" t="s">
        <v>23</v>
      </c>
      <c r="B15" s="341"/>
      <c r="C15" s="341"/>
      <c r="D15" s="341"/>
      <c r="E15" s="341"/>
      <c r="F15" s="238">
        <f>SUM(F16:F25)+SUM(G16:G24)</f>
        <v>13</v>
      </c>
      <c r="G15" s="252"/>
      <c r="H15" s="298">
        <f>SUM(H16:H25)+SUM(I16:I24)</f>
        <v>38</v>
      </c>
      <c r="I15" s="415"/>
      <c r="J15" s="253">
        <f>SUM(J16:J25)+SUM(K16:K24)</f>
        <v>7</v>
      </c>
      <c r="K15" s="252"/>
      <c r="L15" s="238">
        <f>SUM(L16:L25)+SUM(M16:M24)</f>
        <v>23</v>
      </c>
      <c r="M15" s="252"/>
      <c r="N15" s="222"/>
    </row>
    <row r="16" spans="1:14" ht="24.75" customHeight="1">
      <c r="A16" s="10">
        <v>3</v>
      </c>
      <c r="B16" s="36" t="s">
        <v>284</v>
      </c>
      <c r="C16" s="7" t="s">
        <v>285</v>
      </c>
      <c r="D16" s="38" t="s">
        <v>286</v>
      </c>
      <c r="E16" s="106" t="s">
        <v>276</v>
      </c>
      <c r="F16" s="39">
        <v>1</v>
      </c>
      <c r="G16" s="39">
        <v>0</v>
      </c>
      <c r="H16" s="39">
        <v>3</v>
      </c>
      <c r="I16" s="75">
        <v>0</v>
      </c>
      <c r="J16" s="90">
        <v>1</v>
      </c>
      <c r="K16" s="39">
        <v>0</v>
      </c>
      <c r="L16" s="39">
        <v>3</v>
      </c>
      <c r="M16" s="39">
        <v>0</v>
      </c>
      <c r="N16" s="218">
        <f>специалитет!$N$27</f>
        <v>44292</v>
      </c>
    </row>
    <row r="17" spans="1:14" ht="24.75" customHeight="1">
      <c r="A17" s="250">
        <v>4</v>
      </c>
      <c r="B17" s="410" t="s">
        <v>287</v>
      </c>
      <c r="C17" s="266" t="s">
        <v>288</v>
      </c>
      <c r="D17" s="33" t="s">
        <v>289</v>
      </c>
      <c r="E17" s="37" t="s">
        <v>276</v>
      </c>
      <c r="F17" s="92">
        <v>1</v>
      </c>
      <c r="G17" s="92">
        <v>0</v>
      </c>
      <c r="H17" s="92">
        <v>1</v>
      </c>
      <c r="I17" s="157">
        <v>0</v>
      </c>
      <c r="J17" s="91">
        <v>1</v>
      </c>
      <c r="K17" s="92">
        <v>0</v>
      </c>
      <c r="L17" s="92">
        <v>3</v>
      </c>
      <c r="M17" s="92">
        <v>0</v>
      </c>
      <c r="N17" s="406">
        <v>44292</v>
      </c>
    </row>
    <row r="18" spans="1:14" ht="24.75" customHeight="1">
      <c r="A18" s="226"/>
      <c r="B18" s="399"/>
      <c r="C18" s="267"/>
      <c r="D18" s="314" t="s">
        <v>290</v>
      </c>
      <c r="E18" s="304" t="s">
        <v>276</v>
      </c>
      <c r="F18" s="235">
        <v>3</v>
      </c>
      <c r="G18" s="235">
        <v>0</v>
      </c>
      <c r="H18" s="235">
        <v>11</v>
      </c>
      <c r="I18" s="291">
        <v>0</v>
      </c>
      <c r="J18" s="235">
        <v>2</v>
      </c>
      <c r="K18" s="235">
        <v>0</v>
      </c>
      <c r="L18" s="235">
        <v>6</v>
      </c>
      <c r="M18" s="235">
        <v>1</v>
      </c>
      <c r="N18" s="228"/>
    </row>
    <row r="19" spans="1:14" ht="24.75" customHeight="1">
      <c r="A19" s="227"/>
      <c r="B19" s="277"/>
      <c r="C19" s="268"/>
      <c r="D19" s="401"/>
      <c r="E19" s="416"/>
      <c r="F19" s="294"/>
      <c r="G19" s="294"/>
      <c r="H19" s="294"/>
      <c r="I19" s="293"/>
      <c r="J19" s="294"/>
      <c r="K19" s="294"/>
      <c r="L19" s="294"/>
      <c r="M19" s="294"/>
      <c r="N19" s="294"/>
    </row>
    <row r="20" spans="1:14" ht="24.75" customHeight="1">
      <c r="A20" s="250">
        <v>5</v>
      </c>
      <c r="B20" s="410" t="s">
        <v>291</v>
      </c>
      <c r="C20" s="266" t="s">
        <v>292</v>
      </c>
      <c r="D20" s="314" t="s">
        <v>293</v>
      </c>
      <c r="E20" s="304" t="s">
        <v>276</v>
      </c>
      <c r="F20" s="235">
        <v>3</v>
      </c>
      <c r="G20" s="235">
        <v>0</v>
      </c>
      <c r="H20" s="235">
        <v>9</v>
      </c>
      <c r="I20" s="291">
        <v>0</v>
      </c>
      <c r="J20" s="265">
        <v>1</v>
      </c>
      <c r="K20" s="235">
        <v>0</v>
      </c>
      <c r="L20" s="235">
        <v>4</v>
      </c>
      <c r="M20" s="235">
        <v>0</v>
      </c>
      <c r="N20" s="406">
        <v>44292</v>
      </c>
    </row>
    <row r="21" spans="1:14" ht="24.75" customHeight="1">
      <c r="A21" s="227"/>
      <c r="B21" s="277"/>
      <c r="C21" s="268"/>
      <c r="D21" s="401"/>
      <c r="E21" s="416"/>
      <c r="F21" s="294"/>
      <c r="G21" s="294"/>
      <c r="H21" s="294"/>
      <c r="I21" s="293"/>
      <c r="J21" s="359"/>
      <c r="K21" s="294"/>
      <c r="L21" s="294"/>
      <c r="M21" s="294"/>
      <c r="N21" s="294"/>
    </row>
    <row r="22" spans="1:14" ht="24.75" customHeight="1">
      <c r="A22" s="250">
        <v>6</v>
      </c>
      <c r="B22" s="410" t="s">
        <v>294</v>
      </c>
      <c r="C22" s="266" t="s">
        <v>295</v>
      </c>
      <c r="D22" s="38" t="s">
        <v>296</v>
      </c>
      <c r="E22" s="106" t="s">
        <v>276</v>
      </c>
      <c r="F22" s="92">
        <v>2</v>
      </c>
      <c r="G22" s="92">
        <v>0</v>
      </c>
      <c r="H22" s="92">
        <v>7</v>
      </c>
      <c r="I22" s="157">
        <v>0</v>
      </c>
      <c r="J22" s="91">
        <v>1</v>
      </c>
      <c r="K22" s="92">
        <v>0</v>
      </c>
      <c r="L22" s="92">
        <v>1</v>
      </c>
      <c r="M22" s="92">
        <v>0</v>
      </c>
      <c r="N22" s="406">
        <v>44292</v>
      </c>
    </row>
    <row r="23" spans="1:14" ht="24.75" customHeight="1">
      <c r="A23" s="227"/>
      <c r="B23" s="277"/>
      <c r="C23" s="268"/>
      <c r="D23" s="38" t="s">
        <v>297</v>
      </c>
      <c r="E23" s="106" t="s">
        <v>276</v>
      </c>
      <c r="F23" s="92">
        <v>0</v>
      </c>
      <c r="G23" s="92">
        <v>0</v>
      </c>
      <c r="H23" s="92">
        <v>0</v>
      </c>
      <c r="I23" s="157">
        <v>0</v>
      </c>
      <c r="J23" s="91">
        <v>0</v>
      </c>
      <c r="K23" s="92">
        <v>0</v>
      </c>
      <c r="L23" s="92">
        <v>0</v>
      </c>
      <c r="M23" s="92">
        <v>0</v>
      </c>
      <c r="N23" s="294"/>
    </row>
    <row r="24" spans="1:14" ht="24.75" customHeight="1">
      <c r="A24" s="250">
        <v>7</v>
      </c>
      <c r="B24" s="410" t="s">
        <v>298</v>
      </c>
      <c r="C24" s="158" t="s">
        <v>53</v>
      </c>
      <c r="D24" s="314" t="s">
        <v>299</v>
      </c>
      <c r="E24" s="304" t="s">
        <v>276</v>
      </c>
      <c r="F24" s="235">
        <v>3</v>
      </c>
      <c r="G24" s="235">
        <v>0</v>
      </c>
      <c r="H24" s="235">
        <v>7</v>
      </c>
      <c r="I24" s="291">
        <v>0</v>
      </c>
      <c r="J24" s="265">
        <v>1</v>
      </c>
      <c r="K24" s="235">
        <v>0</v>
      </c>
      <c r="L24" s="235">
        <v>5</v>
      </c>
      <c r="M24" s="235">
        <v>0</v>
      </c>
      <c r="N24" s="406">
        <v>44292</v>
      </c>
    </row>
    <row r="25" spans="1:14" ht="24.75" customHeight="1">
      <c r="A25" s="227"/>
      <c r="B25" s="277"/>
      <c r="C25" s="159"/>
      <c r="D25" s="401"/>
      <c r="E25" s="416"/>
      <c r="F25" s="294"/>
      <c r="G25" s="294"/>
      <c r="H25" s="294"/>
      <c r="I25" s="293"/>
      <c r="J25" s="359"/>
      <c r="K25" s="294"/>
      <c r="L25" s="294"/>
      <c r="M25" s="294"/>
      <c r="N25" s="294"/>
    </row>
    <row r="26" spans="1:14" ht="24.75" customHeight="1" thickBot="1">
      <c r="A26" s="341" t="s">
        <v>29</v>
      </c>
      <c r="B26" s="341"/>
      <c r="C26" s="341"/>
      <c r="D26" s="341"/>
      <c r="E26" s="160"/>
      <c r="F26" s="238">
        <f>SUM(F27:F41)+SUM(G27:G39)</f>
        <v>26</v>
      </c>
      <c r="G26" s="252"/>
      <c r="H26" s="238">
        <f>SUM(H27:H41)+SUM(I27:I39)</f>
        <v>77</v>
      </c>
      <c r="I26" s="239"/>
      <c r="J26" s="253">
        <f>SUM(J27:J41)+SUM(K27:K39)</f>
        <v>4</v>
      </c>
      <c r="K26" s="252"/>
      <c r="L26" s="238">
        <f>SUM(L27:L41)+SUM(M27:M39)</f>
        <v>18</v>
      </c>
      <c r="M26" s="252"/>
      <c r="N26" s="199"/>
    </row>
    <row r="27" spans="1:14" ht="24.75" customHeight="1">
      <c r="A27" s="22">
        <v>8</v>
      </c>
      <c r="B27" s="161">
        <v>37043</v>
      </c>
      <c r="C27" s="5" t="s">
        <v>300</v>
      </c>
      <c r="D27" s="74" t="s">
        <v>301</v>
      </c>
      <c r="E27" s="88" t="s">
        <v>302</v>
      </c>
      <c r="F27" s="48">
        <v>1</v>
      </c>
      <c r="G27" s="48">
        <v>0</v>
      </c>
      <c r="H27" s="48">
        <v>4</v>
      </c>
      <c r="I27" s="137">
        <v>0</v>
      </c>
      <c r="J27" s="198">
        <v>0</v>
      </c>
      <c r="K27" s="48">
        <v>0</v>
      </c>
      <c r="L27" s="48">
        <v>1</v>
      </c>
      <c r="M27" s="48">
        <v>0</v>
      </c>
      <c r="N27" s="218">
        <f>специалитет!$N$27</f>
        <v>44292</v>
      </c>
    </row>
    <row r="28" spans="1:14" ht="24.75" customHeight="1">
      <c r="A28" s="22">
        <v>9</v>
      </c>
      <c r="B28" s="162">
        <v>37046</v>
      </c>
      <c r="C28" s="24" t="s">
        <v>303</v>
      </c>
      <c r="D28" s="223" t="s">
        <v>304</v>
      </c>
      <c r="E28" s="138" t="s">
        <v>302</v>
      </c>
      <c r="F28" s="92">
        <v>3</v>
      </c>
      <c r="G28" s="92">
        <v>0</v>
      </c>
      <c r="H28" s="92">
        <v>8</v>
      </c>
      <c r="I28" s="157">
        <v>0</v>
      </c>
      <c r="J28" s="91">
        <v>0</v>
      </c>
      <c r="K28" s="92">
        <v>0</v>
      </c>
      <c r="L28" s="92">
        <v>2</v>
      </c>
      <c r="M28" s="92">
        <v>0</v>
      </c>
      <c r="N28" s="218">
        <f>специалитет!$N$27</f>
        <v>44292</v>
      </c>
    </row>
    <row r="29" spans="1:14" ht="24.75" customHeight="1">
      <c r="A29" s="250">
        <v>10</v>
      </c>
      <c r="B29" s="407">
        <v>37048</v>
      </c>
      <c r="C29" s="266" t="s">
        <v>305</v>
      </c>
      <c r="D29" s="223" t="s">
        <v>87</v>
      </c>
      <c r="E29" s="138" t="s">
        <v>302</v>
      </c>
      <c r="F29" s="92">
        <v>5</v>
      </c>
      <c r="G29" s="92">
        <v>0</v>
      </c>
      <c r="H29" s="92">
        <v>18</v>
      </c>
      <c r="I29" s="157">
        <v>0</v>
      </c>
      <c r="J29" s="91">
        <v>1</v>
      </c>
      <c r="K29" s="92">
        <v>0</v>
      </c>
      <c r="L29" s="92">
        <v>4</v>
      </c>
      <c r="M29" s="92">
        <v>0</v>
      </c>
      <c r="N29" s="406">
        <v>44292</v>
      </c>
    </row>
    <row r="30" spans="1:14" ht="24.75" customHeight="1">
      <c r="A30" s="226"/>
      <c r="B30" s="409"/>
      <c r="C30" s="267"/>
      <c r="D30" s="223" t="s">
        <v>306</v>
      </c>
      <c r="E30" s="138" t="s">
        <v>302</v>
      </c>
      <c r="F30" s="92">
        <v>6</v>
      </c>
      <c r="G30" s="92">
        <v>0</v>
      </c>
      <c r="H30" s="92">
        <v>18</v>
      </c>
      <c r="I30" s="157">
        <v>0</v>
      </c>
      <c r="J30" s="91">
        <v>0</v>
      </c>
      <c r="K30" s="92">
        <v>0</v>
      </c>
      <c r="L30" s="92">
        <v>1</v>
      </c>
      <c r="M30" s="92">
        <v>0</v>
      </c>
      <c r="N30" s="228"/>
    </row>
    <row r="31" spans="1:14" ht="24.75" customHeight="1">
      <c r="A31" s="226"/>
      <c r="B31" s="409"/>
      <c r="C31" s="267"/>
      <c r="D31" s="223" t="s">
        <v>307</v>
      </c>
      <c r="E31" s="138" t="s">
        <v>302</v>
      </c>
      <c r="F31" s="92">
        <v>5</v>
      </c>
      <c r="G31" s="92">
        <v>0</v>
      </c>
      <c r="H31" s="92">
        <v>13</v>
      </c>
      <c r="I31" s="157">
        <v>0</v>
      </c>
      <c r="J31" s="91">
        <v>2</v>
      </c>
      <c r="K31" s="92">
        <v>0</v>
      </c>
      <c r="L31" s="92">
        <v>4</v>
      </c>
      <c r="M31" s="92">
        <v>0</v>
      </c>
      <c r="N31" s="228"/>
    </row>
    <row r="32" spans="1:14" ht="24.75" customHeight="1">
      <c r="A32" s="226"/>
      <c r="B32" s="409"/>
      <c r="C32" s="267"/>
      <c r="D32" s="223" t="s">
        <v>88</v>
      </c>
      <c r="E32" s="138" t="s">
        <v>302</v>
      </c>
      <c r="F32" s="92">
        <v>1</v>
      </c>
      <c r="G32" s="92">
        <v>0</v>
      </c>
      <c r="H32" s="92">
        <v>3</v>
      </c>
      <c r="I32" s="157">
        <v>0</v>
      </c>
      <c r="J32" s="91">
        <v>0</v>
      </c>
      <c r="K32" s="92">
        <v>0</v>
      </c>
      <c r="L32" s="92">
        <v>0</v>
      </c>
      <c r="M32" s="92">
        <v>0</v>
      </c>
      <c r="N32" s="228"/>
    </row>
    <row r="33" spans="1:14" ht="24.75" customHeight="1">
      <c r="A33" s="226"/>
      <c r="B33" s="409"/>
      <c r="C33" s="267"/>
      <c r="D33" s="223" t="s">
        <v>89</v>
      </c>
      <c r="E33" s="138" t="s">
        <v>302</v>
      </c>
      <c r="F33" s="92">
        <v>1</v>
      </c>
      <c r="G33" s="92">
        <v>0</v>
      </c>
      <c r="H33" s="92">
        <v>2</v>
      </c>
      <c r="I33" s="157">
        <v>0</v>
      </c>
      <c r="J33" s="91">
        <v>0</v>
      </c>
      <c r="K33" s="92">
        <v>0</v>
      </c>
      <c r="L33" s="92">
        <v>1</v>
      </c>
      <c r="M33" s="92">
        <v>0</v>
      </c>
      <c r="N33" s="228"/>
    </row>
    <row r="34" spans="1:14" ht="24.75" customHeight="1">
      <c r="A34" s="226"/>
      <c r="B34" s="409"/>
      <c r="C34" s="267"/>
      <c r="D34" s="223" t="s">
        <v>90</v>
      </c>
      <c r="E34" s="138" t="s">
        <v>276</v>
      </c>
      <c r="F34" s="92">
        <v>2</v>
      </c>
      <c r="G34" s="92">
        <v>0</v>
      </c>
      <c r="H34" s="92">
        <v>3</v>
      </c>
      <c r="I34" s="157">
        <v>0</v>
      </c>
      <c r="J34" s="91">
        <v>0</v>
      </c>
      <c r="K34" s="92">
        <v>0</v>
      </c>
      <c r="L34" s="92">
        <v>1</v>
      </c>
      <c r="M34" s="92">
        <v>0</v>
      </c>
      <c r="N34" s="228"/>
    </row>
    <row r="35" spans="1:14" ht="24.75" customHeight="1">
      <c r="A35" s="226"/>
      <c r="B35" s="409"/>
      <c r="C35" s="267"/>
      <c r="D35" s="223" t="s">
        <v>308</v>
      </c>
      <c r="E35" s="37" t="s">
        <v>302</v>
      </c>
      <c r="F35" s="92">
        <v>0</v>
      </c>
      <c r="G35" s="92">
        <v>0</v>
      </c>
      <c r="H35" s="92">
        <v>0</v>
      </c>
      <c r="I35" s="157">
        <v>0</v>
      </c>
      <c r="J35" s="91">
        <v>0</v>
      </c>
      <c r="K35" s="92">
        <v>0</v>
      </c>
      <c r="L35" s="92">
        <v>2</v>
      </c>
      <c r="M35" s="92">
        <v>0</v>
      </c>
      <c r="N35" s="228"/>
    </row>
    <row r="36" spans="1:14" ht="24.75" customHeight="1">
      <c r="A36" s="250">
        <v>11</v>
      </c>
      <c r="B36" s="407" t="s">
        <v>281</v>
      </c>
      <c r="C36" s="266" t="s">
        <v>282</v>
      </c>
      <c r="D36" s="314" t="s">
        <v>309</v>
      </c>
      <c r="E36" s="138" t="s">
        <v>276</v>
      </c>
      <c r="F36" s="235">
        <v>1</v>
      </c>
      <c r="G36" s="235">
        <v>0</v>
      </c>
      <c r="H36" s="235">
        <v>2</v>
      </c>
      <c r="I36" s="291">
        <v>0</v>
      </c>
      <c r="J36" s="265">
        <v>0</v>
      </c>
      <c r="K36" s="235">
        <v>0</v>
      </c>
      <c r="L36" s="235">
        <v>0</v>
      </c>
      <c r="M36" s="235">
        <v>0</v>
      </c>
      <c r="N36" s="406">
        <v>44292</v>
      </c>
    </row>
    <row r="37" spans="1:14" ht="24.75" customHeight="1">
      <c r="A37" s="227"/>
      <c r="B37" s="408"/>
      <c r="C37" s="268"/>
      <c r="D37" s="401"/>
      <c r="E37" s="106"/>
      <c r="F37" s="294"/>
      <c r="G37" s="294"/>
      <c r="H37" s="294"/>
      <c r="I37" s="293"/>
      <c r="J37" s="359"/>
      <c r="K37" s="294"/>
      <c r="L37" s="294"/>
      <c r="M37" s="294"/>
      <c r="N37" s="294"/>
    </row>
    <row r="38" spans="1:14" ht="24.75" customHeight="1">
      <c r="A38" s="10">
        <v>12</v>
      </c>
      <c r="B38" s="164" t="s">
        <v>284</v>
      </c>
      <c r="C38" s="5" t="s">
        <v>310</v>
      </c>
      <c r="D38" s="33" t="s">
        <v>311</v>
      </c>
      <c r="E38" s="37" t="s">
        <v>276</v>
      </c>
      <c r="F38" s="92">
        <v>1</v>
      </c>
      <c r="G38" s="92">
        <v>0</v>
      </c>
      <c r="H38" s="92">
        <v>3</v>
      </c>
      <c r="I38" s="157">
        <v>0</v>
      </c>
      <c r="J38" s="91">
        <v>0</v>
      </c>
      <c r="K38" s="92">
        <v>0</v>
      </c>
      <c r="L38" s="92">
        <v>1</v>
      </c>
      <c r="M38" s="92">
        <v>0</v>
      </c>
      <c r="N38" s="218">
        <f>специалитет!$N$27</f>
        <v>44292</v>
      </c>
    </row>
    <row r="39" spans="1:14" ht="24.75" customHeight="1">
      <c r="A39" s="250">
        <v>13</v>
      </c>
      <c r="B39" s="407">
        <v>37072</v>
      </c>
      <c r="C39" s="410" t="s">
        <v>312</v>
      </c>
      <c r="D39" s="314" t="s">
        <v>313</v>
      </c>
      <c r="E39" s="235" t="s">
        <v>276</v>
      </c>
      <c r="F39" s="235">
        <v>0</v>
      </c>
      <c r="G39" s="235">
        <v>0</v>
      </c>
      <c r="H39" s="235">
        <v>3</v>
      </c>
      <c r="I39" s="291">
        <v>0</v>
      </c>
      <c r="J39" s="265">
        <v>1</v>
      </c>
      <c r="K39" s="235">
        <v>0</v>
      </c>
      <c r="L39" s="235">
        <v>1</v>
      </c>
      <c r="M39" s="235">
        <v>0</v>
      </c>
      <c r="N39" s="406">
        <v>44292</v>
      </c>
    </row>
    <row r="40" spans="1:14" ht="24.75" customHeight="1">
      <c r="A40" s="226"/>
      <c r="B40" s="409"/>
      <c r="C40" s="399"/>
      <c r="D40" s="417"/>
      <c r="E40" s="228"/>
      <c r="F40" s="228"/>
      <c r="G40" s="228"/>
      <c r="H40" s="228"/>
      <c r="I40" s="292"/>
      <c r="J40" s="257"/>
      <c r="K40" s="228"/>
      <c r="L40" s="228"/>
      <c r="M40" s="228"/>
      <c r="N40" s="228"/>
    </row>
    <row r="41" spans="1:14" ht="8.25" customHeight="1">
      <c r="A41" s="227"/>
      <c r="B41" s="408"/>
      <c r="C41" s="277"/>
      <c r="D41" s="401"/>
      <c r="E41" s="294"/>
      <c r="F41" s="294"/>
      <c r="G41" s="294"/>
      <c r="H41" s="294"/>
      <c r="I41" s="293"/>
      <c r="J41" s="359"/>
      <c r="K41" s="294"/>
      <c r="L41" s="294"/>
      <c r="M41" s="294"/>
      <c r="N41" s="294"/>
    </row>
    <row r="42" spans="1:14" ht="24.75" customHeight="1" thickBot="1">
      <c r="A42" s="341" t="s">
        <v>30</v>
      </c>
      <c r="B42" s="341"/>
      <c r="C42" s="341"/>
      <c r="D42" s="341"/>
      <c r="E42" s="160"/>
      <c r="F42" s="238">
        <f>F43+F44+F45+F47+G47+G45+G44+G43</f>
        <v>8</v>
      </c>
      <c r="G42" s="252"/>
      <c r="H42" s="238">
        <f>H43+H44+H45+H47+I47+I45+I44+I43</f>
        <v>32</v>
      </c>
      <c r="I42" s="239"/>
      <c r="J42" s="253">
        <f>J43+J44+J45+J47+K47+K45+K44+K43</f>
        <v>5</v>
      </c>
      <c r="K42" s="252"/>
      <c r="L42" s="253">
        <f>L43+L44+L45+L47+M47+M45+M44+M43</f>
        <v>22</v>
      </c>
      <c r="M42" s="252"/>
      <c r="N42" s="200"/>
    </row>
    <row r="43" spans="1:14" ht="24.75" customHeight="1">
      <c r="A43" s="275">
        <v>14</v>
      </c>
      <c r="B43" s="398" t="s">
        <v>314</v>
      </c>
      <c r="C43" s="400" t="s">
        <v>315</v>
      </c>
      <c r="D43" s="224" t="s">
        <v>316</v>
      </c>
      <c r="E43" s="106" t="s">
        <v>276</v>
      </c>
      <c r="F43" s="39">
        <v>1</v>
      </c>
      <c r="G43" s="39">
        <v>0</v>
      </c>
      <c r="H43" s="39">
        <v>4</v>
      </c>
      <c r="I43" s="75">
        <v>0</v>
      </c>
      <c r="J43" s="90">
        <v>0</v>
      </c>
      <c r="K43" s="39">
        <v>0</v>
      </c>
      <c r="L43" s="39">
        <v>1</v>
      </c>
      <c r="M43" s="39">
        <v>0</v>
      </c>
      <c r="N43" s="218">
        <f>специалитет!$N$27</f>
        <v>44292</v>
      </c>
    </row>
    <row r="44" spans="1:14" ht="24.75" customHeight="1">
      <c r="A44" s="226"/>
      <c r="B44" s="399"/>
      <c r="C44" s="360"/>
      <c r="D44" s="32" t="s">
        <v>317</v>
      </c>
      <c r="E44" s="37" t="s">
        <v>276</v>
      </c>
      <c r="F44" s="92">
        <v>3</v>
      </c>
      <c r="G44" s="92">
        <v>0</v>
      </c>
      <c r="H44" s="92">
        <v>12</v>
      </c>
      <c r="I44" s="157">
        <v>0</v>
      </c>
      <c r="J44" s="91">
        <v>0</v>
      </c>
      <c r="K44" s="92">
        <v>3</v>
      </c>
      <c r="L44" s="92">
        <v>6</v>
      </c>
      <c r="M44" s="92">
        <v>7</v>
      </c>
      <c r="N44" s="218">
        <f>специалитет!$N$27</f>
        <v>44292</v>
      </c>
    </row>
    <row r="45" spans="1:14" ht="24.75" customHeight="1">
      <c r="A45" s="226"/>
      <c r="B45" s="399"/>
      <c r="C45" s="360"/>
      <c r="D45" s="314" t="s">
        <v>318</v>
      </c>
      <c r="E45" s="304" t="s">
        <v>276</v>
      </c>
      <c r="F45" s="235">
        <v>2</v>
      </c>
      <c r="G45" s="235">
        <v>0</v>
      </c>
      <c r="H45" s="235">
        <v>8</v>
      </c>
      <c r="I45" s="291">
        <v>0</v>
      </c>
      <c r="J45" s="265">
        <v>1</v>
      </c>
      <c r="K45" s="235">
        <v>0</v>
      </c>
      <c r="L45" s="235">
        <v>4</v>
      </c>
      <c r="M45" s="235">
        <v>0</v>
      </c>
      <c r="N45" s="406">
        <v>44292</v>
      </c>
    </row>
    <row r="46" spans="1:14" ht="4.5" customHeight="1">
      <c r="A46" s="226"/>
      <c r="B46" s="399"/>
      <c r="C46" s="360"/>
      <c r="D46" s="401"/>
      <c r="E46" s="416"/>
      <c r="F46" s="294"/>
      <c r="G46" s="294"/>
      <c r="H46" s="294"/>
      <c r="I46" s="293"/>
      <c r="J46" s="359"/>
      <c r="K46" s="294"/>
      <c r="L46" s="294"/>
      <c r="M46" s="294"/>
      <c r="N46" s="294"/>
    </row>
    <row r="47" spans="1:14" ht="24.75" customHeight="1">
      <c r="A47" s="226"/>
      <c r="B47" s="399"/>
      <c r="C47" s="360"/>
      <c r="D47" s="314" t="s">
        <v>319</v>
      </c>
      <c r="E47" s="304" t="s">
        <v>320</v>
      </c>
      <c r="F47" s="235">
        <v>2</v>
      </c>
      <c r="G47" s="235">
        <v>0</v>
      </c>
      <c r="H47" s="235">
        <v>8</v>
      </c>
      <c r="I47" s="291">
        <v>0</v>
      </c>
      <c r="J47" s="265">
        <v>1</v>
      </c>
      <c r="K47" s="235">
        <v>0</v>
      </c>
      <c r="L47" s="235">
        <v>4</v>
      </c>
      <c r="M47" s="235">
        <v>0</v>
      </c>
      <c r="N47" s="418">
        <v>44292</v>
      </c>
    </row>
    <row r="48" spans="1:14" ht="9" customHeight="1">
      <c r="A48" s="227"/>
      <c r="B48" s="277"/>
      <c r="C48" s="361"/>
      <c r="D48" s="401"/>
      <c r="E48" s="416"/>
      <c r="F48" s="294"/>
      <c r="G48" s="294"/>
      <c r="H48" s="294"/>
      <c r="I48" s="293"/>
      <c r="J48" s="359"/>
      <c r="K48" s="294"/>
      <c r="L48" s="294"/>
      <c r="M48" s="294"/>
      <c r="N48" s="419"/>
    </row>
    <row r="49" spans="1:14" ht="24.75" customHeight="1" thickBot="1">
      <c r="A49" s="341" t="s">
        <v>37</v>
      </c>
      <c r="B49" s="341"/>
      <c r="C49" s="341"/>
      <c r="D49" s="341"/>
      <c r="E49" s="341"/>
      <c r="F49" s="298">
        <f>SUM(F50:F57)+SUM(G50:G57)</f>
        <v>18</v>
      </c>
      <c r="G49" s="298"/>
      <c r="H49" s="298">
        <f>SUM(H50:H57)+SUM(I50:I57)</f>
        <v>58</v>
      </c>
      <c r="I49" s="415"/>
      <c r="J49" s="252">
        <f>SUM(J50:J57)+SUM(K50:K57)</f>
        <v>1</v>
      </c>
      <c r="K49" s="298"/>
      <c r="L49" s="298">
        <f>SUM(L50:L57)+SUM(M50:M57)</f>
        <v>3</v>
      </c>
      <c r="M49" s="298"/>
      <c r="N49" s="201"/>
    </row>
    <row r="50" spans="1:14" ht="24.75" customHeight="1">
      <c r="A50" s="226">
        <v>15</v>
      </c>
      <c r="B50" s="409">
        <v>37043</v>
      </c>
      <c r="C50" s="267" t="s">
        <v>300</v>
      </c>
      <c r="D50" s="38" t="s">
        <v>321</v>
      </c>
      <c r="E50" s="106" t="s">
        <v>276</v>
      </c>
      <c r="F50" s="39">
        <v>1</v>
      </c>
      <c r="G50" s="39">
        <v>0</v>
      </c>
      <c r="H50" s="39">
        <v>4</v>
      </c>
      <c r="I50" s="75">
        <v>0</v>
      </c>
      <c r="J50" s="90">
        <v>0</v>
      </c>
      <c r="K50" s="39">
        <v>0</v>
      </c>
      <c r="L50" s="39">
        <v>0</v>
      </c>
      <c r="M50" s="39">
        <v>0</v>
      </c>
      <c r="N50" s="218">
        <f>специалитет!$N$27</f>
        <v>44292</v>
      </c>
    </row>
    <row r="51" spans="1:14" ht="24.75" customHeight="1">
      <c r="A51" s="226"/>
      <c r="B51" s="409"/>
      <c r="C51" s="267"/>
      <c r="D51" s="314" t="s">
        <v>322</v>
      </c>
      <c r="E51" s="304" t="s">
        <v>302</v>
      </c>
      <c r="F51" s="235">
        <v>1</v>
      </c>
      <c r="G51" s="235">
        <v>0</v>
      </c>
      <c r="H51" s="235">
        <v>5</v>
      </c>
      <c r="I51" s="291">
        <v>0</v>
      </c>
      <c r="J51" s="265">
        <v>0</v>
      </c>
      <c r="K51" s="235">
        <v>0</v>
      </c>
      <c r="L51" s="235">
        <v>1</v>
      </c>
      <c r="M51" s="235">
        <v>0</v>
      </c>
      <c r="N51" s="406">
        <v>44292</v>
      </c>
    </row>
    <row r="52" spans="1:14" ht="24.75" customHeight="1">
      <c r="A52" s="227"/>
      <c r="B52" s="408"/>
      <c r="C52" s="268"/>
      <c r="D52" s="401"/>
      <c r="E52" s="416"/>
      <c r="F52" s="294"/>
      <c r="G52" s="294"/>
      <c r="H52" s="294"/>
      <c r="I52" s="293"/>
      <c r="J52" s="359"/>
      <c r="K52" s="294"/>
      <c r="L52" s="294"/>
      <c r="M52" s="294"/>
      <c r="N52" s="294"/>
    </row>
    <row r="53" spans="1:14" ht="24.75" customHeight="1">
      <c r="A53" s="9">
        <v>16</v>
      </c>
      <c r="B53" s="163">
        <v>37045</v>
      </c>
      <c r="C53" s="7" t="s">
        <v>323</v>
      </c>
      <c r="D53" s="38" t="s">
        <v>324</v>
      </c>
      <c r="E53" s="106" t="s">
        <v>302</v>
      </c>
      <c r="F53" s="39">
        <v>1</v>
      </c>
      <c r="G53" s="39">
        <v>0</v>
      </c>
      <c r="H53" s="39">
        <v>5</v>
      </c>
      <c r="I53" s="75">
        <v>0</v>
      </c>
      <c r="J53" s="90">
        <v>0</v>
      </c>
      <c r="K53" s="39">
        <v>0</v>
      </c>
      <c r="L53" s="39">
        <v>0</v>
      </c>
      <c r="M53" s="39">
        <v>0</v>
      </c>
      <c r="N53" s="218">
        <f>специалитет!$N$27</f>
        <v>44292</v>
      </c>
    </row>
    <row r="54" spans="1:14" ht="24.75" customHeight="1">
      <c r="A54" s="250">
        <v>17</v>
      </c>
      <c r="B54" s="407">
        <v>37051</v>
      </c>
      <c r="C54" s="266" t="s">
        <v>43</v>
      </c>
      <c r="D54" s="33" t="s">
        <v>325</v>
      </c>
      <c r="E54" s="37" t="s">
        <v>302</v>
      </c>
      <c r="F54" s="92">
        <v>8</v>
      </c>
      <c r="G54" s="92">
        <v>0</v>
      </c>
      <c r="H54" s="92">
        <v>24</v>
      </c>
      <c r="I54" s="157">
        <v>0</v>
      </c>
      <c r="J54" s="91">
        <v>1</v>
      </c>
      <c r="K54" s="92">
        <v>0</v>
      </c>
      <c r="L54" s="92">
        <v>2</v>
      </c>
      <c r="M54" s="92">
        <v>0</v>
      </c>
      <c r="N54" s="218">
        <f>специалитет!$N$27</f>
        <v>44292</v>
      </c>
    </row>
    <row r="55" spans="1:14" ht="33" customHeight="1">
      <c r="A55" s="226"/>
      <c r="B55" s="409"/>
      <c r="C55" s="267"/>
      <c r="D55" s="33" t="s">
        <v>326</v>
      </c>
      <c r="E55" s="165" t="s">
        <v>276</v>
      </c>
      <c r="F55" s="92">
        <v>2</v>
      </c>
      <c r="G55" s="92">
        <v>0</v>
      </c>
      <c r="H55" s="92">
        <v>6</v>
      </c>
      <c r="I55" s="157">
        <v>0</v>
      </c>
      <c r="J55" s="91">
        <v>0</v>
      </c>
      <c r="K55" s="92">
        <v>0</v>
      </c>
      <c r="L55" s="92">
        <v>0</v>
      </c>
      <c r="M55" s="92">
        <v>0</v>
      </c>
      <c r="N55" s="218">
        <f>специалитет!$N$27</f>
        <v>44292</v>
      </c>
    </row>
    <row r="56" spans="1:14" ht="24.75" customHeight="1">
      <c r="A56" s="227"/>
      <c r="B56" s="408"/>
      <c r="C56" s="268"/>
      <c r="D56" s="33" t="s">
        <v>327</v>
      </c>
      <c r="E56" s="37" t="s">
        <v>276</v>
      </c>
      <c r="F56" s="92">
        <v>3</v>
      </c>
      <c r="G56" s="92">
        <v>0</v>
      </c>
      <c r="H56" s="92">
        <v>8</v>
      </c>
      <c r="I56" s="157">
        <v>0</v>
      </c>
      <c r="J56" s="91">
        <v>0</v>
      </c>
      <c r="K56" s="92">
        <v>0</v>
      </c>
      <c r="L56" s="92">
        <v>0</v>
      </c>
      <c r="M56" s="92">
        <v>0</v>
      </c>
      <c r="N56" s="218">
        <f>специалитет!$N$27</f>
        <v>44292</v>
      </c>
    </row>
    <row r="57" spans="1:14" ht="33" customHeight="1">
      <c r="A57" s="10">
        <v>18</v>
      </c>
      <c r="B57" s="164">
        <v>37052</v>
      </c>
      <c r="C57" s="5" t="s">
        <v>328</v>
      </c>
      <c r="D57" s="33" t="s">
        <v>329</v>
      </c>
      <c r="E57" s="37" t="s">
        <v>276</v>
      </c>
      <c r="F57" s="92">
        <v>2</v>
      </c>
      <c r="G57" s="92">
        <v>0</v>
      </c>
      <c r="H57" s="92">
        <v>6</v>
      </c>
      <c r="I57" s="157">
        <v>0</v>
      </c>
      <c r="J57" s="91">
        <v>0</v>
      </c>
      <c r="K57" s="92">
        <v>0</v>
      </c>
      <c r="L57" s="92">
        <v>0</v>
      </c>
      <c r="M57" s="92">
        <v>0</v>
      </c>
      <c r="N57" s="218">
        <f>специалитет!$N$27</f>
        <v>44292</v>
      </c>
    </row>
    <row r="58" spans="1:14" ht="24.75" customHeight="1" thickBot="1">
      <c r="A58" s="260" t="s">
        <v>64</v>
      </c>
      <c r="B58" s="261"/>
      <c r="C58" s="261"/>
      <c r="D58" s="261"/>
      <c r="E58" s="262"/>
      <c r="F58" s="238">
        <f>SUM(F59:F73)+SUM(G59:G73)</f>
        <v>21</v>
      </c>
      <c r="G58" s="252"/>
      <c r="H58" s="238">
        <f>SUM(H59:H73)+SUM(I59:I73)</f>
        <v>72</v>
      </c>
      <c r="I58" s="239"/>
      <c r="J58" s="253">
        <f>SUM(J59:J73)+SUM(K59:K73)</f>
        <v>11</v>
      </c>
      <c r="K58" s="252"/>
      <c r="L58" s="238">
        <f>SUM(L59:L73)+SUM(M59:M73)</f>
        <v>50</v>
      </c>
      <c r="M58" s="252"/>
      <c r="N58" s="199"/>
    </row>
    <row r="59" spans="1:14" ht="24.75" customHeight="1">
      <c r="A59" s="275">
        <v>19</v>
      </c>
      <c r="B59" s="420">
        <v>37072</v>
      </c>
      <c r="C59" s="343" t="s">
        <v>330</v>
      </c>
      <c r="D59" s="74" t="s">
        <v>247</v>
      </c>
      <c r="E59" s="106" t="s">
        <v>276</v>
      </c>
      <c r="F59" s="90">
        <v>1</v>
      </c>
      <c r="G59" s="39">
        <v>0</v>
      </c>
      <c r="H59" s="39">
        <v>1</v>
      </c>
      <c r="I59" s="75">
        <v>0</v>
      </c>
      <c r="J59" s="90">
        <v>0</v>
      </c>
      <c r="K59" s="39">
        <v>0</v>
      </c>
      <c r="L59" s="39">
        <v>0</v>
      </c>
      <c r="M59" s="39">
        <v>0</v>
      </c>
      <c r="N59" s="218">
        <f>специалитет!$N$27</f>
        <v>44292</v>
      </c>
    </row>
    <row r="60" spans="1:14" ht="24.75" customHeight="1">
      <c r="A60" s="227"/>
      <c r="B60" s="408"/>
      <c r="C60" s="268"/>
      <c r="D60" s="74" t="s">
        <v>331</v>
      </c>
      <c r="E60" s="37" t="s">
        <v>320</v>
      </c>
      <c r="F60" s="90">
        <v>1</v>
      </c>
      <c r="G60" s="39">
        <v>0</v>
      </c>
      <c r="H60" s="39">
        <v>7</v>
      </c>
      <c r="I60" s="75">
        <v>0</v>
      </c>
      <c r="J60" s="90">
        <v>0</v>
      </c>
      <c r="K60" s="39">
        <v>0</v>
      </c>
      <c r="L60" s="39">
        <v>2</v>
      </c>
      <c r="M60" s="39">
        <v>0</v>
      </c>
      <c r="N60" s="218">
        <f>специалитет!$N$27</f>
        <v>44292</v>
      </c>
    </row>
    <row r="61" spans="1:14" ht="24.75" customHeight="1">
      <c r="A61" s="250">
        <v>20</v>
      </c>
      <c r="B61" s="425" t="s">
        <v>332</v>
      </c>
      <c r="C61" s="266" t="s">
        <v>333</v>
      </c>
      <c r="D61" s="74" t="s">
        <v>217</v>
      </c>
      <c r="E61" s="106" t="s">
        <v>302</v>
      </c>
      <c r="F61" s="90">
        <v>0</v>
      </c>
      <c r="G61" s="39">
        <v>0</v>
      </c>
      <c r="H61" s="39">
        <v>1</v>
      </c>
      <c r="I61" s="75">
        <v>0</v>
      </c>
      <c r="J61" s="90">
        <v>3</v>
      </c>
      <c r="K61" s="39">
        <v>0</v>
      </c>
      <c r="L61" s="39">
        <v>8</v>
      </c>
      <c r="M61" s="39">
        <v>0</v>
      </c>
      <c r="N61" s="218">
        <f>специалитет!$N$27</f>
        <v>44292</v>
      </c>
    </row>
    <row r="62" spans="1:14" ht="24.75" customHeight="1">
      <c r="A62" s="226"/>
      <c r="B62" s="426"/>
      <c r="C62" s="267"/>
      <c r="D62" s="74" t="s">
        <v>268</v>
      </c>
      <c r="E62" s="106" t="s">
        <v>302</v>
      </c>
      <c r="F62" s="90">
        <v>1</v>
      </c>
      <c r="G62" s="39">
        <v>0</v>
      </c>
      <c r="H62" s="39">
        <v>2</v>
      </c>
      <c r="I62" s="75">
        <v>0</v>
      </c>
      <c r="J62" s="90">
        <v>1</v>
      </c>
      <c r="K62" s="39">
        <v>0</v>
      </c>
      <c r="L62" s="39">
        <v>1</v>
      </c>
      <c r="M62" s="39">
        <v>0</v>
      </c>
      <c r="N62" s="218">
        <f>специалитет!$N$27</f>
        <v>44292</v>
      </c>
    </row>
    <row r="63" spans="1:14" ht="24.75" customHeight="1">
      <c r="A63" s="226"/>
      <c r="B63" s="426"/>
      <c r="C63" s="267"/>
      <c r="D63" s="74" t="s">
        <v>334</v>
      </c>
      <c r="E63" s="106" t="s">
        <v>302</v>
      </c>
      <c r="F63" s="90">
        <v>1</v>
      </c>
      <c r="G63" s="39">
        <v>0</v>
      </c>
      <c r="H63" s="39">
        <v>6</v>
      </c>
      <c r="I63" s="75">
        <v>0</v>
      </c>
      <c r="J63" s="90">
        <v>0</v>
      </c>
      <c r="K63" s="39">
        <v>0</v>
      </c>
      <c r="L63" s="39">
        <v>3</v>
      </c>
      <c r="M63" s="39">
        <v>0</v>
      </c>
      <c r="N63" s="218">
        <f>специалитет!$N$27</f>
        <v>44292</v>
      </c>
    </row>
    <row r="64" spans="1:14" ht="24.75" customHeight="1">
      <c r="A64" s="226"/>
      <c r="B64" s="426"/>
      <c r="C64" s="267"/>
      <c r="D64" s="74" t="s">
        <v>229</v>
      </c>
      <c r="E64" s="106" t="s">
        <v>302</v>
      </c>
      <c r="F64" s="90">
        <v>0</v>
      </c>
      <c r="G64" s="39">
        <v>0</v>
      </c>
      <c r="H64" s="39">
        <v>6</v>
      </c>
      <c r="I64" s="75">
        <v>0</v>
      </c>
      <c r="J64" s="90">
        <v>0</v>
      </c>
      <c r="K64" s="39">
        <v>0</v>
      </c>
      <c r="L64" s="39">
        <v>10</v>
      </c>
      <c r="M64" s="39">
        <v>0</v>
      </c>
      <c r="N64" s="218">
        <f>специалитет!$N$27</f>
        <v>44292</v>
      </c>
    </row>
    <row r="65" spans="1:14" ht="24.75" customHeight="1">
      <c r="A65" s="226"/>
      <c r="B65" s="426"/>
      <c r="C65" s="267"/>
      <c r="D65" s="74" t="s">
        <v>271</v>
      </c>
      <c r="E65" s="106" t="s">
        <v>276</v>
      </c>
      <c r="F65" s="90">
        <v>0</v>
      </c>
      <c r="G65" s="39">
        <v>0</v>
      </c>
      <c r="H65" s="39">
        <v>1</v>
      </c>
      <c r="I65" s="75">
        <v>0</v>
      </c>
      <c r="J65" s="90">
        <v>1</v>
      </c>
      <c r="K65" s="39">
        <v>0</v>
      </c>
      <c r="L65" s="39">
        <v>1</v>
      </c>
      <c r="M65" s="39">
        <v>0</v>
      </c>
      <c r="N65" s="218">
        <f>специалитет!$N$27</f>
        <v>44292</v>
      </c>
    </row>
    <row r="66" spans="1:14" ht="24.75" customHeight="1">
      <c r="A66" s="226"/>
      <c r="B66" s="426"/>
      <c r="C66" s="267"/>
      <c r="D66" s="74" t="s">
        <v>335</v>
      </c>
      <c r="E66" s="106" t="s">
        <v>302</v>
      </c>
      <c r="F66" s="90">
        <v>4</v>
      </c>
      <c r="G66" s="39">
        <v>0</v>
      </c>
      <c r="H66" s="39">
        <v>14</v>
      </c>
      <c r="I66" s="75">
        <v>0</v>
      </c>
      <c r="J66" s="90">
        <v>1</v>
      </c>
      <c r="K66" s="39">
        <v>0</v>
      </c>
      <c r="L66" s="39">
        <v>9</v>
      </c>
      <c r="M66" s="39">
        <v>0</v>
      </c>
      <c r="N66" s="218">
        <f>специалитет!$N$27</f>
        <v>44292</v>
      </c>
    </row>
    <row r="67" spans="1:14" ht="24.75" customHeight="1">
      <c r="A67" s="226"/>
      <c r="B67" s="426"/>
      <c r="C67" s="267"/>
      <c r="D67" s="74" t="s">
        <v>336</v>
      </c>
      <c r="E67" s="106" t="s">
        <v>276</v>
      </c>
      <c r="F67" s="90">
        <v>4</v>
      </c>
      <c r="G67" s="39">
        <v>0</v>
      </c>
      <c r="H67" s="39">
        <v>7</v>
      </c>
      <c r="I67" s="75">
        <v>0</v>
      </c>
      <c r="J67" s="90">
        <v>1</v>
      </c>
      <c r="K67" s="39">
        <v>0</v>
      </c>
      <c r="L67" s="39">
        <v>3</v>
      </c>
      <c r="M67" s="39">
        <v>0</v>
      </c>
      <c r="N67" s="218">
        <f>специалитет!$N$27</f>
        <v>44292</v>
      </c>
    </row>
    <row r="68" spans="1:14" ht="24.75" customHeight="1">
      <c r="A68" s="226"/>
      <c r="B68" s="426"/>
      <c r="C68" s="267"/>
      <c r="D68" s="74" t="s">
        <v>241</v>
      </c>
      <c r="E68" s="106" t="s">
        <v>302</v>
      </c>
      <c r="F68" s="90">
        <v>2</v>
      </c>
      <c r="G68" s="39">
        <v>0</v>
      </c>
      <c r="H68" s="39">
        <v>6</v>
      </c>
      <c r="I68" s="75">
        <v>0</v>
      </c>
      <c r="J68" s="90">
        <v>0</v>
      </c>
      <c r="K68" s="39">
        <v>0</v>
      </c>
      <c r="L68" s="39">
        <v>0</v>
      </c>
      <c r="M68" s="39">
        <v>0</v>
      </c>
      <c r="N68" s="218">
        <f>специалитет!$N$27</f>
        <v>44292</v>
      </c>
    </row>
    <row r="69" spans="1:14" ht="24.75" customHeight="1">
      <c r="A69" s="227"/>
      <c r="B69" s="427"/>
      <c r="C69" s="268"/>
      <c r="D69" s="74" t="s">
        <v>266</v>
      </c>
      <c r="E69" s="106" t="s">
        <v>302</v>
      </c>
      <c r="F69" s="90">
        <v>4</v>
      </c>
      <c r="G69" s="39">
        <v>0</v>
      </c>
      <c r="H69" s="39">
        <v>12</v>
      </c>
      <c r="I69" s="75">
        <v>0</v>
      </c>
      <c r="J69" s="90">
        <v>3</v>
      </c>
      <c r="K69" s="39">
        <v>0</v>
      </c>
      <c r="L69" s="39">
        <v>8</v>
      </c>
      <c r="M69" s="39">
        <v>0</v>
      </c>
      <c r="N69" s="218">
        <f>специалитет!$N$27</f>
        <v>44292</v>
      </c>
    </row>
    <row r="70" spans="1:14" ht="24.75" customHeight="1">
      <c r="A70" s="250">
        <v>21</v>
      </c>
      <c r="B70" s="272" t="s">
        <v>337</v>
      </c>
      <c r="C70" s="266" t="s">
        <v>312</v>
      </c>
      <c r="D70" s="74" t="s">
        <v>89</v>
      </c>
      <c r="E70" s="106" t="s">
        <v>302</v>
      </c>
      <c r="F70" s="90">
        <v>1</v>
      </c>
      <c r="G70" s="39">
        <v>0</v>
      </c>
      <c r="H70" s="39">
        <v>3</v>
      </c>
      <c r="I70" s="75">
        <v>0</v>
      </c>
      <c r="J70" s="90">
        <v>0</v>
      </c>
      <c r="K70" s="39">
        <v>0</v>
      </c>
      <c r="L70" s="39">
        <v>0</v>
      </c>
      <c r="M70" s="39">
        <v>0</v>
      </c>
      <c r="N70" s="218">
        <f>специалитет!$N$27</f>
        <v>44292</v>
      </c>
    </row>
    <row r="71" spans="1:14" ht="24.75" customHeight="1">
      <c r="A71" s="226"/>
      <c r="B71" s="402"/>
      <c r="C71" s="267"/>
      <c r="D71" s="74" t="s">
        <v>308</v>
      </c>
      <c r="E71" s="106" t="s">
        <v>302</v>
      </c>
      <c r="F71" s="90">
        <v>1</v>
      </c>
      <c r="G71" s="39">
        <v>0</v>
      </c>
      <c r="H71" s="39">
        <v>3</v>
      </c>
      <c r="I71" s="75">
        <v>0</v>
      </c>
      <c r="J71" s="90">
        <v>0</v>
      </c>
      <c r="K71" s="39">
        <v>0</v>
      </c>
      <c r="L71" s="39">
        <v>2</v>
      </c>
      <c r="M71" s="39">
        <v>0</v>
      </c>
      <c r="N71" s="218">
        <f>специалитет!$N$27</f>
        <v>44292</v>
      </c>
    </row>
    <row r="72" spans="1:14" ht="24.75" customHeight="1">
      <c r="A72" s="227"/>
      <c r="B72" s="273"/>
      <c r="C72" s="268"/>
      <c r="D72" s="74" t="s">
        <v>338</v>
      </c>
      <c r="E72" s="106" t="s">
        <v>302</v>
      </c>
      <c r="F72" s="90">
        <v>0</v>
      </c>
      <c r="G72" s="39">
        <v>0</v>
      </c>
      <c r="H72" s="39">
        <v>1</v>
      </c>
      <c r="I72" s="75">
        <v>0</v>
      </c>
      <c r="J72" s="90">
        <v>0</v>
      </c>
      <c r="K72" s="39">
        <v>0</v>
      </c>
      <c r="L72" s="39">
        <v>1</v>
      </c>
      <c r="M72" s="39">
        <v>0</v>
      </c>
      <c r="N72" s="218">
        <f>специалитет!$N$27</f>
        <v>44292</v>
      </c>
    </row>
    <row r="73" spans="1:14" ht="33.75" customHeight="1">
      <c r="A73" s="9">
        <v>22</v>
      </c>
      <c r="B73" s="167" t="s">
        <v>339</v>
      </c>
      <c r="C73" s="7" t="s">
        <v>340</v>
      </c>
      <c r="D73" s="74" t="s">
        <v>341</v>
      </c>
      <c r="E73" s="106" t="s">
        <v>276</v>
      </c>
      <c r="F73" s="90">
        <v>1</v>
      </c>
      <c r="G73" s="39">
        <v>0</v>
      </c>
      <c r="H73" s="39">
        <v>2</v>
      </c>
      <c r="I73" s="75">
        <v>0</v>
      </c>
      <c r="J73" s="90">
        <v>1</v>
      </c>
      <c r="K73" s="39">
        <v>0</v>
      </c>
      <c r="L73" s="39">
        <v>2</v>
      </c>
      <c r="M73" s="39">
        <v>0</v>
      </c>
      <c r="N73" s="218">
        <f>специалитет!$N$27</f>
        <v>44292</v>
      </c>
    </row>
    <row r="74" spans="1:14" ht="24.75" customHeight="1">
      <c r="A74" s="9"/>
      <c r="B74" s="166"/>
      <c r="C74" s="36"/>
      <c r="D74" s="32"/>
      <c r="E74" s="106"/>
      <c r="F74" s="90"/>
      <c r="G74" s="39"/>
      <c r="H74" s="39"/>
      <c r="I74" s="75"/>
      <c r="J74" s="90"/>
      <c r="K74" s="39"/>
      <c r="L74" s="39"/>
      <c r="M74" s="39"/>
      <c r="N74" s="92"/>
    </row>
    <row r="75" spans="1:14" ht="24.75" customHeight="1">
      <c r="A75" s="9"/>
      <c r="B75" s="167"/>
      <c r="C75" s="168" t="s">
        <v>70</v>
      </c>
      <c r="D75" s="32"/>
      <c r="E75" s="106"/>
      <c r="F75" s="421">
        <f>F8+F15+F26+F42+F58+F49</f>
        <v>95</v>
      </c>
      <c r="G75" s="424"/>
      <c r="H75" s="421">
        <f>H8+H15+H26+H42+H58+H49</f>
        <v>302</v>
      </c>
      <c r="I75" s="422"/>
      <c r="J75" s="423">
        <f>J8+J15+J26+J42+J58+J49</f>
        <v>31</v>
      </c>
      <c r="K75" s="424"/>
      <c r="L75" s="421">
        <f>L8+L15+L26+L42+L58+L49</f>
        <v>127</v>
      </c>
      <c r="M75" s="424"/>
      <c r="N75" s="92"/>
    </row>
    <row r="76" spans="1:14" ht="24.75" customHeight="1">
      <c r="A76" s="169"/>
      <c r="B76" s="170"/>
      <c r="C76" s="171"/>
      <c r="D76" s="172"/>
      <c r="E76" s="173"/>
      <c r="F76" s="174"/>
      <c r="G76" s="174"/>
      <c r="H76" s="174"/>
      <c r="I76" s="174"/>
      <c r="J76" s="174"/>
      <c r="K76" s="174"/>
      <c r="L76" s="174"/>
      <c r="M76" s="174"/>
      <c r="N76" s="174"/>
    </row>
    <row r="77" spans="6:11" ht="12.75">
      <c r="F77" s="59"/>
      <c r="G77" s="59"/>
      <c r="H77" s="59"/>
      <c r="I77" s="59"/>
      <c r="J77" s="59"/>
      <c r="K77" s="59"/>
    </row>
  </sheetData>
  <sheetProtection/>
  <mergeCells count="180">
    <mergeCell ref="H75:I75"/>
    <mergeCell ref="J75:K75"/>
    <mergeCell ref="L75:M75"/>
    <mergeCell ref="A61:A69"/>
    <mergeCell ref="B61:B69"/>
    <mergeCell ref="C61:C69"/>
    <mergeCell ref="A70:A72"/>
    <mergeCell ref="C70:C72"/>
    <mergeCell ref="F75:G75"/>
    <mergeCell ref="L58:M58"/>
    <mergeCell ref="A59:A60"/>
    <mergeCell ref="B59:B60"/>
    <mergeCell ref="C59:C60"/>
    <mergeCell ref="A58:E58"/>
    <mergeCell ref="F58:G58"/>
    <mergeCell ref="H58:I58"/>
    <mergeCell ref="J58:K58"/>
    <mergeCell ref="M51:M52"/>
    <mergeCell ref="N51:N52"/>
    <mergeCell ref="A54:A56"/>
    <mergeCell ref="B54:B56"/>
    <mergeCell ref="C54:C56"/>
    <mergeCell ref="I51:I52"/>
    <mergeCell ref="J51:J52"/>
    <mergeCell ref="K51:K52"/>
    <mergeCell ref="L51:L52"/>
    <mergeCell ref="E51:E52"/>
    <mergeCell ref="F51:F52"/>
    <mergeCell ref="G51:G52"/>
    <mergeCell ref="H51:H52"/>
    <mergeCell ref="A50:A52"/>
    <mergeCell ref="B50:B52"/>
    <mergeCell ref="C50:C52"/>
    <mergeCell ref="D51:D52"/>
    <mergeCell ref="A49:E49"/>
    <mergeCell ref="F49:G49"/>
    <mergeCell ref="H49:I49"/>
    <mergeCell ref="J49:K49"/>
    <mergeCell ref="L49:M49"/>
    <mergeCell ref="G47:G48"/>
    <mergeCell ref="H47:H48"/>
    <mergeCell ref="I47:I48"/>
    <mergeCell ref="K47:K48"/>
    <mergeCell ref="M47:M48"/>
    <mergeCell ref="N45:N46"/>
    <mergeCell ref="J47:J48"/>
    <mergeCell ref="N47:N48"/>
    <mergeCell ref="L47:L48"/>
    <mergeCell ref="J45:J46"/>
    <mergeCell ref="K45:K46"/>
    <mergeCell ref="L45:L46"/>
    <mergeCell ref="M45:M46"/>
    <mergeCell ref="L42:M42"/>
    <mergeCell ref="J42:K42"/>
    <mergeCell ref="D47:D48"/>
    <mergeCell ref="E47:E48"/>
    <mergeCell ref="F47:F48"/>
    <mergeCell ref="D45:D46"/>
    <mergeCell ref="E45:E46"/>
    <mergeCell ref="F45:F46"/>
    <mergeCell ref="N39:N41"/>
    <mergeCell ref="G45:G46"/>
    <mergeCell ref="H45:H46"/>
    <mergeCell ref="I45:I46"/>
    <mergeCell ref="A42:D42"/>
    <mergeCell ref="F42:G42"/>
    <mergeCell ref="H42:I42"/>
    <mergeCell ref="K39:K41"/>
    <mergeCell ref="L39:L41"/>
    <mergeCell ref="M39:M41"/>
    <mergeCell ref="K36:K37"/>
    <mergeCell ref="L36:L37"/>
    <mergeCell ref="M36:M37"/>
    <mergeCell ref="N36:N37"/>
    <mergeCell ref="D39:D41"/>
    <mergeCell ref="F39:F41"/>
    <mergeCell ref="G39:G41"/>
    <mergeCell ref="H39:H41"/>
    <mergeCell ref="I39:I41"/>
    <mergeCell ref="J39:J41"/>
    <mergeCell ref="A29:A35"/>
    <mergeCell ref="B29:B35"/>
    <mergeCell ref="C29:C35"/>
    <mergeCell ref="N29:N35"/>
    <mergeCell ref="C36:C37"/>
    <mergeCell ref="F36:F37"/>
    <mergeCell ref="G36:G37"/>
    <mergeCell ref="H36:H37"/>
    <mergeCell ref="I36:I37"/>
    <mergeCell ref="J36:J37"/>
    <mergeCell ref="N24:N25"/>
    <mergeCell ref="A26:D26"/>
    <mergeCell ref="F26:G26"/>
    <mergeCell ref="H26:I26"/>
    <mergeCell ref="J26:K26"/>
    <mergeCell ref="L26:M26"/>
    <mergeCell ref="H24:H25"/>
    <mergeCell ref="I24:I25"/>
    <mergeCell ref="J24:J25"/>
    <mergeCell ref="K24:K25"/>
    <mergeCell ref="M24:M25"/>
    <mergeCell ref="A24:A25"/>
    <mergeCell ref="B24:B25"/>
    <mergeCell ref="D24:D25"/>
    <mergeCell ref="E24:E25"/>
    <mergeCell ref="F24:F25"/>
    <mergeCell ref="G24:G25"/>
    <mergeCell ref="A20:A21"/>
    <mergeCell ref="B20:B21"/>
    <mergeCell ref="C20:C21"/>
    <mergeCell ref="L24:L25"/>
    <mergeCell ref="K20:K21"/>
    <mergeCell ref="L20:L21"/>
    <mergeCell ref="A22:A23"/>
    <mergeCell ref="B22:B23"/>
    <mergeCell ref="C22:C23"/>
    <mergeCell ref="D20:D21"/>
    <mergeCell ref="N22:N23"/>
    <mergeCell ref="J18:J19"/>
    <mergeCell ref="K18:K19"/>
    <mergeCell ref="N20:N21"/>
    <mergeCell ref="L18:L19"/>
    <mergeCell ref="M18:M19"/>
    <mergeCell ref="M20:M21"/>
    <mergeCell ref="E20:E21"/>
    <mergeCell ref="I20:I21"/>
    <mergeCell ref="J20:J21"/>
    <mergeCell ref="F20:F21"/>
    <mergeCell ref="G20:G21"/>
    <mergeCell ref="H20:H21"/>
    <mergeCell ref="J15:K15"/>
    <mergeCell ref="L15:M15"/>
    <mergeCell ref="B17:B19"/>
    <mergeCell ref="C17:C19"/>
    <mergeCell ref="D18:D19"/>
    <mergeCell ref="E18:E19"/>
    <mergeCell ref="F18:F19"/>
    <mergeCell ref="G18:G19"/>
    <mergeCell ref="H18:H19"/>
    <mergeCell ref="I18:I19"/>
    <mergeCell ref="A9:A13"/>
    <mergeCell ref="B9:B13"/>
    <mergeCell ref="C9:C13"/>
    <mergeCell ref="A15:E15"/>
    <mergeCell ref="F15:G15"/>
    <mergeCell ref="H15:I15"/>
    <mergeCell ref="A7:N7"/>
    <mergeCell ref="A8:E8"/>
    <mergeCell ref="F8:G8"/>
    <mergeCell ref="H8:I8"/>
    <mergeCell ref="J8:K8"/>
    <mergeCell ref="L8:M8"/>
    <mergeCell ref="E4:E6"/>
    <mergeCell ref="F4:I4"/>
    <mergeCell ref="J4:M4"/>
    <mergeCell ref="N4:N6"/>
    <mergeCell ref="F5:G5"/>
    <mergeCell ref="H5:I5"/>
    <mergeCell ref="J5:K5"/>
    <mergeCell ref="L5:M5"/>
    <mergeCell ref="A39:A41"/>
    <mergeCell ref="B39:B41"/>
    <mergeCell ref="C39:C41"/>
    <mergeCell ref="E39:E41"/>
    <mergeCell ref="A2:N2"/>
    <mergeCell ref="M3:N3"/>
    <mergeCell ref="A4:A6"/>
    <mergeCell ref="B4:B6"/>
    <mergeCell ref="C4:C6"/>
    <mergeCell ref="D4:D6"/>
    <mergeCell ref="A43:A48"/>
    <mergeCell ref="B43:B48"/>
    <mergeCell ref="C43:C48"/>
    <mergeCell ref="D36:D37"/>
    <mergeCell ref="B70:B72"/>
    <mergeCell ref="N9:N13"/>
    <mergeCell ref="N17:N19"/>
    <mergeCell ref="A17:A19"/>
    <mergeCell ref="A36:A37"/>
    <mergeCell ref="B36:B37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kta.adm</dc:creator>
  <cp:keywords/>
  <dc:description/>
  <cp:lastModifiedBy>Качура Людмила Афанасьевна</cp:lastModifiedBy>
  <cp:lastPrinted>2016-10-05T10:16:11Z</cp:lastPrinted>
  <dcterms:created xsi:type="dcterms:W3CDTF">2014-10-14T06:47:29Z</dcterms:created>
  <dcterms:modified xsi:type="dcterms:W3CDTF">2016-10-06T06:47:50Z</dcterms:modified>
  <cp:category/>
  <cp:version/>
  <cp:contentType/>
  <cp:contentStatus/>
</cp:coreProperties>
</file>