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КОНТИНГЕНТ на сайт" sheetId="1" r:id="rId1"/>
  </sheets>
  <externalReferences>
    <externalReference r:id="rId2"/>
    <externalReference r:id="rId3"/>
    <externalReference r:id="rId4"/>
  </externalReferences>
  <definedNames>
    <definedName name="_GoBack" localSheetId="0">'КОНТИНГЕНТ на сайт'!$C$80</definedName>
    <definedName name="_qwe1">'[1]Сводные данные по ФОТ'!#REF!</definedName>
    <definedName name="qwe">'[1]Сводные данные по ФОТ'!#REF!</definedName>
    <definedName name="А1">'[1]Сводные данные по ФОТ'!#REF!</definedName>
    <definedName name="ЕдИзм">[2]Списки!$A$3:$A$43</definedName>
    <definedName name="МетодОценки">[2]Списки!$B$3:$B$7</definedName>
    <definedName name="стгруппы">'[1]Сводные данные по ФОТ'!#REF!</definedName>
  </definedNames>
  <calcPr calcId="144525"/>
</workbook>
</file>

<file path=xl/calcChain.xml><?xml version="1.0" encoding="utf-8"?>
<calcChain xmlns="http://schemas.openxmlformats.org/spreadsheetml/2006/main">
  <c r="D186" i="1" l="1"/>
  <c r="H186" i="1"/>
  <c r="F186" i="1"/>
  <c r="H185" i="1" l="1"/>
  <c r="F185" i="1"/>
  <c r="H135" i="1"/>
  <c r="F135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7" i="1"/>
  <c r="F97" i="1"/>
  <c r="H95" i="1"/>
  <c r="F95" i="1"/>
  <c r="H93" i="1"/>
  <c r="F93" i="1"/>
  <c r="H91" i="1"/>
  <c r="F91" i="1"/>
  <c r="H89" i="1"/>
  <c r="F89" i="1"/>
  <c r="H87" i="1"/>
  <c r="F87" i="1"/>
  <c r="H86" i="1"/>
  <c r="F86" i="1"/>
  <c r="H84" i="1"/>
  <c r="F84" i="1"/>
  <c r="H82" i="1"/>
  <c r="F82" i="1"/>
  <c r="H81" i="1"/>
  <c r="F81" i="1"/>
  <c r="H80" i="1"/>
  <c r="F80" i="1"/>
  <c r="H79" i="1"/>
  <c r="F79" i="1"/>
  <c r="H76" i="1"/>
  <c r="F76" i="1"/>
  <c r="H75" i="1"/>
  <c r="F75" i="1"/>
  <c r="H70" i="1"/>
  <c r="F70" i="1"/>
  <c r="H68" i="1"/>
  <c r="F68" i="1"/>
  <c r="H67" i="1"/>
  <c r="F67" i="1"/>
  <c r="H64" i="1"/>
  <c r="F64" i="1"/>
  <c r="H63" i="1"/>
  <c r="F63" i="1"/>
  <c r="H61" i="1"/>
  <c r="F61" i="1"/>
  <c r="H60" i="1"/>
  <c r="F60" i="1"/>
  <c r="H56" i="1"/>
  <c r="F56" i="1"/>
  <c r="H54" i="1"/>
  <c r="F54" i="1"/>
  <c r="H53" i="1"/>
  <c r="F53" i="1"/>
  <c r="H52" i="1"/>
  <c r="F52" i="1"/>
  <c r="H50" i="1"/>
  <c r="F50" i="1"/>
  <c r="H49" i="1"/>
  <c r="F49" i="1"/>
  <c r="H47" i="1"/>
  <c r="F47" i="1"/>
  <c r="H45" i="1"/>
  <c r="F45" i="1"/>
  <c r="H43" i="1"/>
  <c r="F43" i="1"/>
  <c r="H40" i="1"/>
  <c r="F40" i="1"/>
  <c r="H38" i="1"/>
  <c r="F38" i="1"/>
  <c r="H36" i="1"/>
  <c r="F36" i="1"/>
  <c r="H34" i="1"/>
  <c r="F34" i="1"/>
  <c r="H32" i="1"/>
  <c r="F32" i="1"/>
  <c r="H30" i="1"/>
  <c r="F30" i="1"/>
  <c r="H28" i="1"/>
  <c r="F28" i="1"/>
  <c r="H27" i="1"/>
  <c r="F27" i="1"/>
  <c r="H24" i="1"/>
  <c r="F24" i="1"/>
  <c r="H22" i="1"/>
  <c r="F22" i="1"/>
  <c r="H21" i="1"/>
  <c r="F21" i="1"/>
  <c r="H19" i="1"/>
  <c r="F19" i="1"/>
  <c r="H18" i="1"/>
  <c r="F18" i="1"/>
  <c r="H17" i="1"/>
  <c r="F17" i="1"/>
  <c r="H16" i="1"/>
  <c r="F16" i="1"/>
  <c r="H15" i="1"/>
  <c r="F15" i="1"/>
  <c r="H13" i="1"/>
  <c r="F13" i="1"/>
  <c r="H12" i="1"/>
  <c r="F12" i="1"/>
  <c r="H8" i="1"/>
  <c r="F8" i="1"/>
  <c r="H7" i="1"/>
  <c r="F7" i="1"/>
  <c r="E11" i="1" l="1"/>
  <c r="G6" i="1"/>
  <c r="G42" i="1"/>
  <c r="E6" i="1"/>
  <c r="G26" i="1"/>
  <c r="G33" i="1"/>
  <c r="E33" i="1"/>
  <c r="E42" i="1"/>
  <c r="F72" i="1"/>
  <c r="F106" i="1"/>
  <c r="G11" i="1"/>
  <c r="E26" i="1"/>
  <c r="H72" i="1"/>
  <c r="H106" i="1"/>
  <c r="E57" i="1" l="1"/>
  <c r="F107" i="1" s="1"/>
  <c r="G57" i="1"/>
  <c r="H107" i="1" l="1"/>
</calcChain>
</file>

<file path=xl/sharedStrings.xml><?xml version="1.0" encoding="utf-8"?>
<sst xmlns="http://schemas.openxmlformats.org/spreadsheetml/2006/main" count="392" uniqueCount="201">
  <si>
    <t>Сведения о численности обучающихся</t>
  </si>
  <si>
    <t>на 01.05.2018г.</t>
  </si>
  <si>
    <t>№ п/п</t>
  </si>
  <si>
    <t>Код</t>
  </si>
  <si>
    <t>Наименование               специальности/направления подготовки</t>
  </si>
  <si>
    <t>Форма обучения</t>
  </si>
  <si>
    <t>Численность обучающихся</t>
  </si>
  <si>
    <t>за счет бюджетных ассигнований федерального бюджета</t>
  </si>
  <si>
    <t>за счет бюджетов субъектов Российской Федерации</t>
  </si>
  <si>
    <t>за счет местных бюджетов</t>
  </si>
  <si>
    <t>за счет средств физических и (или) юридических лиц</t>
  </si>
  <si>
    <t xml:space="preserve">                                                                                                                                         Б А К А Л А В Р И А Т </t>
  </si>
  <si>
    <t xml:space="preserve">         Институт государства и права</t>
  </si>
  <si>
    <t>41.03.04</t>
  </si>
  <si>
    <t>Политология</t>
  </si>
  <si>
    <t>очная</t>
  </si>
  <si>
    <t>40.03.01</t>
  </si>
  <si>
    <t>Юриспруденция</t>
  </si>
  <si>
    <t>заочная</t>
  </si>
  <si>
    <t>очно-заочная</t>
  </si>
  <si>
    <t xml:space="preserve">        Институт гуманитарного образования и спорта</t>
  </si>
  <si>
    <t>46.03.01</t>
  </si>
  <si>
    <t>История</t>
  </si>
  <si>
    <t>49.03.01</t>
  </si>
  <si>
    <t>Физическая культура</t>
  </si>
  <si>
    <t>49.03.02</t>
  </si>
  <si>
    <t>Физическая культура для лиц с отклонениями здоровья (адаптивная физическая культура)</t>
  </si>
  <si>
    <t>49.03.03</t>
  </si>
  <si>
    <t>Рекреация и спортивно-оздоровительный туризм</t>
  </si>
  <si>
    <t>45.03.02</t>
  </si>
  <si>
    <t>Лингвистика</t>
  </si>
  <si>
    <t>44.03.01</t>
  </si>
  <si>
    <t>Педагогическое образование</t>
  </si>
  <si>
    <t>44.03.04</t>
  </si>
  <si>
    <t>Профессиональное обучение          (по отраслям)</t>
  </si>
  <si>
    <t>51.03.04</t>
  </si>
  <si>
    <t>Музеология и охрана объектов культурного и природного наследия</t>
  </si>
  <si>
    <t>51.03.02</t>
  </si>
  <si>
    <t>Народная художественная культура</t>
  </si>
  <si>
    <t>42.03.01</t>
  </si>
  <si>
    <t>Реклама и связи с общественностью</t>
  </si>
  <si>
    <t xml:space="preserve">        Институт естественных и технических наук</t>
  </si>
  <si>
    <t>06.03.01</t>
  </si>
  <si>
    <t>Биология</t>
  </si>
  <si>
    <t>05.03.06</t>
  </si>
  <si>
    <t>Экология и природопользование</t>
  </si>
  <si>
    <t>20.03.01</t>
  </si>
  <si>
    <t>Техносферная безопасность</t>
  </si>
  <si>
    <t>Химия</t>
  </si>
  <si>
    <t xml:space="preserve">        Институт экономики и управления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</si>
  <si>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</si>
  <si>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</si>
  <si>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</si>
  <si>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</si>
  <si>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</si>
  <si>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</si>
  <si>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</si>
  <si>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</si>
  <si>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 xml:space="preserve">        Политехнический институт</t>
  </si>
  <si>
    <t>13.03.02</t>
  </si>
  <si>
    <t>Электроэнергетика и электротехника</t>
  </si>
  <si>
    <t>11.03.02</t>
  </si>
  <si>
    <t>Инфокоммуникационные технологии и системы связи</t>
  </si>
  <si>
    <t>27.03.04</t>
  </si>
  <si>
    <t>Управление в технических системах</t>
  </si>
  <si>
    <t>03.03.02</t>
  </si>
  <si>
    <t>Физика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</si>
  <si>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</si>
  <si>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</si>
  <si>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</si>
  <si>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</si>
  <si>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01.03.02</t>
  </si>
  <si>
    <t>Прикладная математика и информатика</t>
  </si>
  <si>
    <t>08.03.01</t>
  </si>
  <si>
    <t>Строительство</t>
  </si>
  <si>
    <t>09.03.04</t>
  </si>
  <si>
    <t>Программная инженерия</t>
  </si>
  <si>
    <t>ИТОГО</t>
  </si>
  <si>
    <t xml:space="preserve">                                                                                                                                     С П Е Ц И А Л И Т Е Т</t>
  </si>
  <si>
    <t>37.05.01</t>
  </si>
  <si>
    <t>Клиническая психология</t>
  </si>
  <si>
    <t>37.05.02</t>
  </si>
  <si>
    <t>Психология служебной деятельности</t>
  </si>
  <si>
    <t>Физическая культура и спорт</t>
  </si>
  <si>
    <t>04.05.01</t>
  </si>
  <si>
    <t>Фундаментальная и прикладная химия</t>
  </si>
  <si>
    <t>20.05.01</t>
  </si>
  <si>
    <t>Пожарная безопасность</t>
  </si>
  <si>
    <t xml:space="preserve">        Медицинский институт</t>
  </si>
  <si>
    <t>31.05.01</t>
  </si>
  <si>
    <t>Лечебное дело</t>
  </si>
  <si>
    <t>31.05.02</t>
  </si>
  <si>
    <t>Педиатрия</t>
  </si>
  <si>
    <t>Финансы и кредит</t>
  </si>
  <si>
    <t>38.05.01</t>
  </si>
  <si>
    <t>Экономическая безопасность</t>
  </si>
  <si>
    <t xml:space="preserve">                                                                                                                                     М А Г И С Т Р А Т У Р А</t>
  </si>
  <si>
    <t>41.04.04</t>
  </si>
  <si>
    <t>40.04.01</t>
  </si>
  <si>
    <t>46.04.01</t>
  </si>
  <si>
    <t>49.04.01</t>
  </si>
  <si>
    <t xml:space="preserve">Физическая культура </t>
  </si>
  <si>
    <t>49.04.02</t>
  </si>
  <si>
    <t>Физическая культура для лиц с отклонениями в состоянии здоровья</t>
  </si>
  <si>
    <t>45.04.02</t>
  </si>
  <si>
    <t>44.04.01</t>
  </si>
  <si>
    <t>06.04.01</t>
  </si>
  <si>
    <t>04.04.01</t>
  </si>
  <si>
    <t>38.04.01</t>
  </si>
  <si>
    <t>38.04.08</t>
  </si>
  <si>
    <t>38.04.02</t>
  </si>
  <si>
    <t>38.04.03</t>
  </si>
  <si>
    <t>38.04.04</t>
  </si>
  <si>
    <t>13.04.02</t>
  </si>
  <si>
    <t>11.04.02</t>
  </si>
  <si>
    <t>27.04.04</t>
  </si>
  <si>
    <t>09.04.02</t>
  </si>
  <si>
    <t>09.04.01</t>
  </si>
  <si>
    <t>03.04.02</t>
  </si>
  <si>
    <t>ВСЕГО</t>
  </si>
  <si>
    <t xml:space="preserve">                                                                                                                                     О Р Д И Н А Т У Р А</t>
  </si>
  <si>
    <t>31.08.01</t>
  </si>
  <si>
    <t>Акушерство и гинекология</t>
  </si>
  <si>
    <t>31.08.26</t>
  </si>
  <si>
    <t>Аллергология и иммунология</t>
  </si>
  <si>
    <t>31.08.02</t>
  </si>
  <si>
    <t>Анестезиология и реаниматология</t>
  </si>
  <si>
    <t>31.08.32</t>
  </si>
  <si>
    <t>Дерматовенерология</t>
  </si>
  <si>
    <t>31.08.35</t>
  </si>
  <si>
    <t>Инфекционные болезни</t>
  </si>
  <si>
    <t>31.08.36</t>
  </si>
  <si>
    <t>Кардиология</t>
  </si>
  <si>
    <t>31.08.05</t>
  </si>
  <si>
    <t>Клиническая лабораторная диагностика</t>
  </si>
  <si>
    <t>31.08.37</t>
  </si>
  <si>
    <t>Клиническая фармакология</t>
  </si>
  <si>
    <t>31.08.42</t>
  </si>
  <si>
    <t>Неврология</t>
  </si>
  <si>
    <t>31.08.18</t>
  </si>
  <si>
    <t>Неонатология</t>
  </si>
  <si>
    <t>31.08.54</t>
  </si>
  <si>
    <t>Общая врачебная практика</t>
  </si>
  <si>
    <t>31.08.57</t>
  </si>
  <si>
    <t>Онкология</t>
  </si>
  <si>
    <t>31.08.71</t>
  </si>
  <si>
    <t>Организация здравоохранения и общественное здоровье</t>
  </si>
  <si>
    <t>31.08.58</t>
  </si>
  <si>
    <t>Оториноларингология</t>
  </si>
  <si>
    <t>31.08.07</t>
  </si>
  <si>
    <t>Патологическая анатомия</t>
  </si>
  <si>
    <t>31.08.19</t>
  </si>
  <si>
    <t>31.08.21</t>
  </si>
  <si>
    <t>Психиатрия-наркология</t>
  </si>
  <si>
    <t>31.08.09</t>
  </si>
  <si>
    <t>Рентгенология</t>
  </si>
  <si>
    <t>31.08.63</t>
  </si>
  <si>
    <t>Сердечно-сосудистая хирургия</t>
  </si>
  <si>
    <t>31.08.48</t>
  </si>
  <si>
    <t>Скорая медицинская помощь</t>
  </si>
  <si>
    <t>31.08.49</t>
  </si>
  <si>
    <t>Терапия</t>
  </si>
  <si>
    <t>31.08.66</t>
  </si>
  <si>
    <t>Травматология и ортопедия</t>
  </si>
  <si>
    <t>31.08.04</t>
  </si>
  <si>
    <t>Трансфузиология</t>
  </si>
  <si>
    <t>31.08.51</t>
  </si>
  <si>
    <t>Фтизиатрия</t>
  </si>
  <si>
    <t>31.08.67</t>
  </si>
  <si>
    <t>Хирургия</t>
  </si>
  <si>
    <t>31.08.53</t>
  </si>
  <si>
    <t>Эндокринология</t>
  </si>
  <si>
    <t>Всего</t>
  </si>
  <si>
    <t xml:space="preserve">                                                                                                                                     А С П И Р А Н Т У Р А</t>
  </si>
  <si>
    <t>40.06.01</t>
  </si>
  <si>
    <t>47.06.01</t>
  </si>
  <si>
    <t>Философия, этика и религиоведение</t>
  </si>
  <si>
    <t>37.06.01</t>
  </si>
  <si>
    <t xml:space="preserve">Психологические науки </t>
  </si>
  <si>
    <t>44.06.01</t>
  </si>
  <si>
    <t>Образование и педагогические науки</t>
  </si>
  <si>
    <t>45.06.01</t>
  </si>
  <si>
    <t>Языкознание и литературоведение</t>
  </si>
  <si>
    <t>46.06.01</t>
  </si>
  <si>
    <t>Исторические науки и археология</t>
  </si>
  <si>
    <t>49.06.010</t>
  </si>
  <si>
    <t>Математика  и механика</t>
  </si>
  <si>
    <t>Физика и астрономия</t>
  </si>
  <si>
    <t>Химические науки</t>
  </si>
  <si>
    <t xml:space="preserve">Биологические науки </t>
  </si>
  <si>
    <t>Фундаментальная медицина</t>
  </si>
  <si>
    <t>38.06.01</t>
  </si>
  <si>
    <t xml:space="preserve">Экономика </t>
  </si>
  <si>
    <t>Информационная безопасность</t>
  </si>
  <si>
    <t>Фундаментальная медицна</t>
  </si>
  <si>
    <t>31.06.01</t>
  </si>
  <si>
    <t>Клиническая медицина</t>
  </si>
  <si>
    <t>32.06.01</t>
  </si>
  <si>
    <t>Медико-профилактическое дело</t>
  </si>
  <si>
    <t>37.04.01</t>
  </si>
  <si>
    <t>Психология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</si>
</sst>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_-* #,##0_р_._-;\-* #,##0_р_._-;_-* &quot;-&quot;_р_._-;_-@_-"/>
    <numFmt numFmtId="166" formatCode="_-* #,##0.00_р_._-;\-* #,##0.00_р_._-;_-* &quot;-&quot;??_р_._-;_-@_-"/>
  </numFmts>
  <fonts count="38" x14ac:knownFonts="1"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0"/>
      <name val="Helv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0" fontId="1" fillId="0" borderId="0"/>
    <xf numFmtId="0" fontId="17" fillId="0" borderId="0"/>
    <xf numFmtId="0" fontId="18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7" applyNumberFormat="0" applyAlignment="0" applyProtection="0"/>
    <xf numFmtId="0" fontId="23" fillId="23" borderId="28" applyNumberFormat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27" applyNumberFormat="0" applyAlignment="0" applyProtection="0"/>
    <xf numFmtId="0" fontId="30" fillId="0" borderId="32" applyNumberFormat="0" applyFill="0" applyAlignment="0" applyProtection="0"/>
    <xf numFmtId="0" fontId="31" fillId="24" borderId="0" applyNumberFormat="0" applyBorder="0" applyAlignment="0" applyProtection="0"/>
    <xf numFmtId="0" fontId="13" fillId="25" borderId="33" applyNumberFormat="0" applyFont="0" applyAlignment="0" applyProtection="0"/>
    <xf numFmtId="0" fontId="32" fillId="22" borderId="34" applyNumberFormat="0" applyAlignment="0" applyProtection="0"/>
    <xf numFmtId="0" fontId="33" fillId="0" borderId="0" applyNumberFormat="0" applyFill="0" applyBorder="0" applyAlignment="0" applyProtection="0"/>
    <xf numFmtId="0" fontId="34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19" fillId="25" borderId="33" applyNumberFormat="0" applyFont="0" applyAlignment="0" applyProtection="0"/>
    <xf numFmtId="0" fontId="17" fillId="0" borderId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" fontId="5" fillId="0" borderId="9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1" fontId="5" fillId="0" borderId="14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" fontId="5" fillId="0" borderId="15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1" fontId="5" fillId="0" borderId="8" xfId="1" applyNumberFormat="1" applyFont="1" applyBorder="1" applyAlignment="1">
      <alignment horizontal="center" vertical="center" wrapText="1"/>
    </xf>
    <xf numFmtId="1" fontId="5" fillId="0" borderId="1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3" fillId="0" borderId="0" xfId="1" applyFont="1" applyFill="1" applyBorder="1" applyAlignment="1"/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3" fillId="0" borderId="24" xfId="1" applyFont="1" applyFill="1" applyBorder="1" applyAlignment="1"/>
    <xf numFmtId="0" fontId="5" fillId="0" borderId="24" xfId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49" fontId="4" fillId="0" borderId="12" xfId="1" applyNumberFormat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3" fillId="0" borderId="3" xfId="1" applyFont="1" applyFill="1" applyBorder="1" applyAlignment="1"/>
    <xf numFmtId="1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0" fontId="6" fillId="0" borderId="20" xfId="1" applyFont="1" applyBorder="1" applyAlignment="1">
      <alignment vertical="top" wrapText="1"/>
    </xf>
    <xf numFmtId="0" fontId="7" fillId="0" borderId="1" xfId="1" applyFont="1" applyFill="1" applyBorder="1" applyAlignment="1">
      <alignment horizontal="right"/>
    </xf>
    <xf numFmtId="0" fontId="4" fillId="2" borderId="13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49" fontId="4" fillId="0" borderId="1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" fillId="0" borderId="1" xfId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9" fillId="0" borderId="1" xfId="1" applyFont="1" applyFill="1" applyBorder="1" applyAlignment="1">
      <alignment horizontal="right"/>
    </xf>
    <xf numFmtId="0" fontId="10" fillId="0" borderId="1" xfId="1" applyFont="1" applyBorder="1"/>
    <xf numFmtId="0" fontId="11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2" fillId="0" borderId="1" xfId="1" quotePrefix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/>
    </xf>
    <xf numFmtId="0" fontId="7" fillId="0" borderId="1" xfId="1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Border="1"/>
    <xf numFmtId="0" fontId="14" fillId="0" borderId="13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0" fillId="0" borderId="3" xfId="0" applyBorder="1"/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5" fillId="0" borderId="1" xfId="0" applyFont="1" applyBorder="1"/>
    <xf numFmtId="0" fontId="0" fillId="0" borderId="1" xfId="0" applyBorder="1" applyAlignment="1">
      <alignment horizontal="center"/>
    </xf>
    <xf numFmtId="0" fontId="6" fillId="0" borderId="0" xfId="1" applyFont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14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14" fontId="4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vertical="top" wrapText="1"/>
    </xf>
    <xf numFmtId="0" fontId="1" fillId="0" borderId="0" xfId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" fillId="0" borderId="0" xfId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3" fillId="3" borderId="20" xfId="1" applyFont="1" applyFill="1" applyBorder="1" applyAlignment="1">
      <alignment horizontal="center"/>
    </xf>
    <xf numFmtId="0" fontId="3" fillId="3" borderId="23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/>
    </xf>
    <xf numFmtId="0" fontId="7" fillId="2" borderId="24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0" borderId="24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3" fillId="0" borderId="20" xfId="1" applyFont="1" applyFill="1" applyBorder="1" applyAlignment="1">
      <alignment horizontal="right"/>
    </xf>
    <xf numFmtId="0" fontId="3" fillId="0" borderId="21" xfId="1" applyFont="1" applyFill="1" applyBorder="1" applyAlignment="1">
      <alignment horizontal="right"/>
    </xf>
    <xf numFmtId="0" fontId="3" fillId="0" borderId="22" xfId="1" applyFont="1" applyFill="1" applyBorder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/>
    </xf>
    <xf numFmtId="1" fontId="8" fillId="0" borderId="16" xfId="1" applyNumberFormat="1" applyFont="1" applyBorder="1" applyAlignment="1">
      <alignment horizontal="right" vertical="center"/>
    </xf>
    <xf numFmtId="0" fontId="8" fillId="0" borderId="18" xfId="1" applyFont="1" applyBorder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0" fontId="8" fillId="0" borderId="19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8" fillId="0" borderId="6" xfId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/>
    </xf>
    <xf numFmtId="1" fontId="8" fillId="0" borderId="4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/>
    </xf>
    <xf numFmtId="1" fontId="8" fillId="0" borderId="4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/>
  </cellXfs>
  <cellStyles count="68">
    <cellStyle name="_Коммуналка прил.13 конт.2009" xfId="2"/>
    <cellStyle name="_Расшифровки к приказу  за 1 квартал 2011 года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Title" xfId="60"/>
    <cellStyle name="Total" xfId="61"/>
    <cellStyle name="Warning Text" xfId="62"/>
    <cellStyle name="Обычный" xfId="0" builtinId="0"/>
    <cellStyle name="Обычный 2" xfId="63"/>
    <cellStyle name="Обычный 3" xfId="1"/>
    <cellStyle name="Примечание 2" xfId="64"/>
    <cellStyle name="Стиль 1" xfId="65"/>
    <cellStyle name="Тысячи [0]_Лист1" xfId="66"/>
    <cellStyle name="Тысячи_Лист1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72;&#1088;&#1093;&#1080;&#1074;/2003/&#1055;&#1088;&#1086;&#1077;&#1082;&#1090;%20&#1073;&#1102;&#1076;&#1078;&#1077;&#1090;&#1072;%202003/&#1043;&#1086;&#1088;&#1086;&#1076;+&#1086;&#1082;&#1088;&#1091;&#1075;/&#1053;&#1086;&#1074;&#1099;&#1081;%20&#1087;&#1088;&#1086;&#1077;&#1082;&#1090;%20&#1073;&#1102;&#1076;&#1078;&#1077;&#1090;&#1072;/&#1041;&#1083;&#1072;&#1085;&#1082;&#1080;%20&#1076;&#1083;&#1103;%20&#1089;&#1086;&#1089;&#1090;&#1072;&#1074;&#1083;&#1077;&#1085;&#1080;&#1103;%20&#1089;&#1084;&#1077;&#1090;&#1099;%20&#1085;&#1072;%202003%20&#1075;&#1086;&#1076;%20(&#1057;&#1091;&#1088;&#1043;&#1059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.USER-0L49D4OKDU.000/&#1052;&#1086;&#1080;%20&#1076;&#1086;&#1082;&#1091;&#1084;&#1077;&#1085;&#1090;&#1099;/&#1055;&#1088;&#1086;&#1075;&#1085;&#1086;&#1079;%202006/&#1055;&#1086;&#1076;&#1074;&#1077;&#1076;&#1086;&#1084;&#1089;&#1090;&#1074;&#1077;&#1085;&#1085;&#1099;&#1077;/&#1060;&#1086;&#1088;&#1084;&#1072;%20&#1076;&#1083;&#1103;%20&#1088;&#1072;&#1079;&#1088;&#1072;&#1073;&#1086;&#1090;&#1082;&#1080;%20&#1087;&#1088;&#1086;&#1075;&#1085;&#1086;&#1079;&#1072;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335/&#1058;&#1072;&#1073;&#1083;&#1080;&#1094;&#1099;%20&#1087;&#1086;%20&#1089;&#1074;&#1086;&#1076;&#1082;&#1072;&#1084;%202017-2018%20&#1091;&#1095;.&#1075;&#1086;&#1076;/&#8470;%203%20&#1063;&#1080;&#1089;&#1083;&#1077;&#1085;%20&#1089;&#1090;&#1091;&#1076;%20%20&#1085;&#1072;%20%2001.05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 лист сметы доходов и расход"/>
      <sheetName val="Смета дох. рас."/>
      <sheetName val="Внеб.дох."/>
      <sheetName val="Внеб. расх."/>
      <sheetName val="смета по видам расходов"/>
      <sheetName val="Автотранспорт"/>
      <sheetName val="Общая информация"/>
      <sheetName val="Реестр договоров"/>
      <sheetName val="Расчет штатов"/>
      <sheetName val="Расчет ППС"/>
      <sheetName val="Почасовой фонд"/>
      <sheetName val="ВУЗЫ конт. (сводная) "/>
      <sheetName val="ВУЗЫ конт. (комм)"/>
      <sheetName val="ВУЗЫ конт.бюдж"/>
      <sheetName val="110100.1"/>
      <sheetName val="Списки сотрудников (медали)"/>
      <sheetName val="Список (звание, степень)"/>
      <sheetName val="110100. 2"/>
      <sheetName val="Сводные данные по ФОТ"/>
      <sheetName val="110200"/>
      <sheetName val="110300"/>
      <sheetName val="110310"/>
      <sheetName val="110320"/>
      <sheetName val="110330"/>
      <sheetName val="ПР. 110330"/>
      <sheetName val="110340"/>
      <sheetName val="110350"/>
      <sheetName val="110400"/>
      <sheetName val="Пр. к 110400"/>
      <sheetName val="Список ППС"/>
      <sheetName val="110500"/>
      <sheetName val="110600.1"/>
      <sheetName val="110600.2"/>
      <sheetName val="Пр. 110600"/>
      <sheetName val="110700 свод"/>
      <sheetName val="110710"/>
      <sheetName val="110720 свод"/>
      <sheetName val="110721"/>
      <sheetName val="110730"/>
      <sheetName val="110740"/>
      <sheetName val="110750"/>
      <sheetName val="111000 СВОД"/>
      <sheetName val="111020"/>
      <sheetName val="111030"/>
      <sheetName val="111040"/>
      <sheetName val="130300"/>
      <sheetName val="130320"/>
      <sheetName val="130330 свод"/>
      <sheetName val="130330"/>
      <sheetName val="Книгоизд."/>
      <sheetName val="Льгот.проезд"/>
      <sheetName val="Спис сотруд льгот пр."/>
      <sheetName val="130330 проч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06 (ТК ГН)"/>
      <sheetName val="Списки"/>
    </sheetNames>
    <sheetDataSet>
      <sheetData sheetId="0" refreshError="1"/>
      <sheetData sheetId="1">
        <row r="3">
          <cell r="A3" t="str">
            <v>Гкал</v>
          </cell>
          <cell r="B3" t="str">
            <v>норматив</v>
          </cell>
        </row>
        <row r="4">
          <cell r="A4" t="str">
            <v>кв.м</v>
          </cell>
          <cell r="B4" t="str">
            <v>план</v>
          </cell>
        </row>
        <row r="5">
          <cell r="A5" t="str">
            <v>кв.м.пок.зд</v>
          </cell>
          <cell r="B5" t="str">
            <v>индексация</v>
          </cell>
        </row>
        <row r="6">
          <cell r="A6" t="str">
            <v>кВт</v>
          </cell>
          <cell r="B6" t="str">
            <v>формула</v>
          </cell>
        </row>
        <row r="7">
          <cell r="A7" t="str">
            <v>кВт.ч</v>
          </cell>
          <cell r="B7" t="str">
            <v>другое</v>
          </cell>
        </row>
        <row r="8">
          <cell r="A8" t="str">
            <v>кг.</v>
          </cell>
        </row>
        <row r="9">
          <cell r="A9" t="str">
            <v>компл.</v>
          </cell>
        </row>
        <row r="10">
          <cell r="A10" t="str">
            <v>куб.м</v>
          </cell>
        </row>
        <row r="11">
          <cell r="A11" t="str">
            <v>м.</v>
          </cell>
        </row>
        <row r="12">
          <cell r="A12" t="str">
            <v>млн.кВт.ч</v>
          </cell>
        </row>
        <row r="13">
          <cell r="A13" t="str">
            <v>млн.тонн</v>
          </cell>
        </row>
        <row r="14">
          <cell r="A14" t="str">
            <v>млн.усл.плиток</v>
          </cell>
        </row>
        <row r="15">
          <cell r="A15" t="str">
            <v>пара</v>
          </cell>
        </row>
        <row r="16">
          <cell r="A16" t="str">
            <v>пог.м</v>
          </cell>
        </row>
        <row r="17">
          <cell r="A17" t="str">
            <v>позиций</v>
          </cell>
        </row>
        <row r="18">
          <cell r="A18" t="str">
            <v>секций</v>
          </cell>
        </row>
        <row r="19">
          <cell r="A19" t="str">
            <v>тонн</v>
          </cell>
        </row>
        <row r="20">
          <cell r="A20" t="str">
            <v>тонн проката</v>
          </cell>
        </row>
        <row r="21">
          <cell r="A21" t="str">
            <v>тыс.Гкал</v>
          </cell>
        </row>
        <row r="22">
          <cell r="A22" t="str">
            <v>тыс.дал</v>
          </cell>
        </row>
        <row r="23">
          <cell r="A23" t="str">
            <v>тыс.кв.м</v>
          </cell>
        </row>
        <row r="24">
          <cell r="A24" t="str">
            <v>тыс.кв.м.пок.зд</v>
          </cell>
        </row>
        <row r="25">
          <cell r="A25" t="str">
            <v>тыс.кВт</v>
          </cell>
        </row>
        <row r="26">
          <cell r="A26" t="str">
            <v>тыс.куб.м</v>
          </cell>
        </row>
        <row r="27">
          <cell r="A27" t="str">
            <v>тыс.м</v>
          </cell>
        </row>
        <row r="28">
          <cell r="A28" t="str">
            <v>тыс.пар</v>
          </cell>
        </row>
        <row r="29">
          <cell r="A29" t="str">
            <v>тыс.пог.м</v>
          </cell>
        </row>
        <row r="30">
          <cell r="A30" t="str">
            <v>тыс.тонн</v>
          </cell>
        </row>
        <row r="31">
          <cell r="A31" t="str">
            <v>тыс.усл.банок</v>
          </cell>
        </row>
        <row r="32">
          <cell r="A32" t="str">
            <v>тыс.усл.кв.м</v>
          </cell>
        </row>
        <row r="33">
          <cell r="A33" t="str">
            <v>тыс.усл.куб.м</v>
          </cell>
        </row>
        <row r="34">
          <cell r="A34" t="str">
            <v>тыс.усл.ящиков</v>
          </cell>
        </row>
        <row r="35">
          <cell r="A35" t="str">
            <v>тыс.шт</v>
          </cell>
        </row>
        <row r="36">
          <cell r="A36" t="str">
            <v>тыс.шт.ус.к-ча</v>
          </cell>
        </row>
        <row r="37">
          <cell r="A37" t="str">
            <v>усл.банка</v>
          </cell>
        </row>
        <row r="38">
          <cell r="A38" t="str">
            <v>усл.кв.м</v>
          </cell>
        </row>
        <row r="39">
          <cell r="A39" t="str">
            <v>усл.куб.м</v>
          </cell>
        </row>
        <row r="40">
          <cell r="A40" t="str">
            <v>усл.плитка</v>
          </cell>
        </row>
        <row r="41">
          <cell r="A41" t="str">
            <v>усл.ящик</v>
          </cell>
        </row>
        <row r="42">
          <cell r="A42" t="str">
            <v>шт.ус.к-ч</v>
          </cell>
        </row>
        <row r="43">
          <cell r="A43" t="str">
            <v>штук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-во учащихся "/>
      <sheetName val="бакалавриат"/>
      <sheetName val="специалитет"/>
      <sheetName val="магистратура"/>
      <sheetName val="Прогноз"/>
      <sheetName val="проверка"/>
      <sheetName val="сводная по институтам"/>
      <sheetName val="Бюдж места"/>
      <sheetName val="Свободные бюдж. и комм. места "/>
      <sheetName val="Комм места"/>
      <sheetName val="Свободные бюдж места  (2)"/>
      <sheetName val="Стоим.группы и ППС"/>
      <sheetName val="КОНТИНГЕНТ на сайт"/>
      <sheetName val="ПРОФИЛИ"/>
    </sheetNames>
    <sheetDataSet>
      <sheetData sheetId="0"/>
      <sheetData sheetId="1">
        <row r="8">
          <cell r="U8">
            <v>45</v>
          </cell>
          <cell r="V8">
            <v>23</v>
          </cell>
        </row>
        <row r="9">
          <cell r="U9">
            <v>85</v>
          </cell>
          <cell r="V9">
            <v>219</v>
          </cell>
        </row>
        <row r="11">
          <cell r="U11">
            <v>49</v>
          </cell>
          <cell r="V11">
            <v>10</v>
          </cell>
        </row>
        <row r="12">
          <cell r="U12">
            <v>77</v>
          </cell>
          <cell r="V12">
            <v>15</v>
          </cell>
        </row>
        <row r="13">
          <cell r="U13">
            <v>59</v>
          </cell>
          <cell r="V13">
            <v>8</v>
          </cell>
        </row>
        <row r="14">
          <cell r="U14">
            <v>48</v>
          </cell>
          <cell r="V14">
            <v>4</v>
          </cell>
        </row>
        <row r="15">
          <cell r="U15">
            <v>100</v>
          </cell>
          <cell r="V15">
            <v>57</v>
          </cell>
        </row>
        <row r="16">
          <cell r="U16">
            <v>60</v>
          </cell>
          <cell r="V16">
            <v>5</v>
          </cell>
        </row>
        <row r="17">
          <cell r="U17">
            <v>28</v>
          </cell>
          <cell r="V17">
            <v>1</v>
          </cell>
        </row>
        <row r="18">
          <cell r="U18">
            <v>45</v>
          </cell>
          <cell r="V18">
            <v>3</v>
          </cell>
        </row>
        <row r="19">
          <cell r="U19">
            <v>46</v>
          </cell>
          <cell r="V19">
            <v>3</v>
          </cell>
        </row>
        <row r="20">
          <cell r="U20">
            <v>52</v>
          </cell>
          <cell r="V20">
            <v>21</v>
          </cell>
        </row>
        <row r="22">
          <cell r="U22">
            <v>65</v>
          </cell>
          <cell r="V22">
            <v>5</v>
          </cell>
        </row>
        <row r="23">
          <cell r="U23">
            <v>72</v>
          </cell>
          <cell r="V23">
            <v>8</v>
          </cell>
        </row>
        <row r="24">
          <cell r="U24">
            <v>73</v>
          </cell>
          <cell r="V24">
            <v>25</v>
          </cell>
        </row>
        <row r="25">
          <cell r="U25">
            <v>15</v>
          </cell>
          <cell r="V25">
            <v>2</v>
          </cell>
        </row>
        <row r="27">
          <cell r="U27">
            <v>122</v>
          </cell>
          <cell r="V27">
            <v>170</v>
          </cell>
        </row>
        <row r="28">
          <cell r="U28">
            <v>63</v>
          </cell>
          <cell r="V28">
            <v>45</v>
          </cell>
        </row>
        <row r="29">
          <cell r="U29">
            <v>38</v>
          </cell>
          <cell r="V29">
            <v>46</v>
          </cell>
        </row>
        <row r="30">
          <cell r="U30">
            <v>35</v>
          </cell>
          <cell r="V30">
            <v>45</v>
          </cell>
        </row>
        <row r="32">
          <cell r="U32">
            <v>105</v>
          </cell>
          <cell r="V32">
            <v>42</v>
          </cell>
        </row>
        <row r="33">
          <cell r="U33">
            <v>77</v>
          </cell>
          <cell r="V33">
            <v>4</v>
          </cell>
        </row>
        <row r="34">
          <cell r="U34">
            <v>70</v>
          </cell>
          <cell r="V34">
            <v>11</v>
          </cell>
        </row>
        <row r="35">
          <cell r="U35">
            <v>40</v>
          </cell>
          <cell r="V35">
            <v>1</v>
          </cell>
        </row>
        <row r="36">
          <cell r="U36">
            <v>65</v>
          </cell>
          <cell r="V36">
            <v>9</v>
          </cell>
        </row>
        <row r="37">
          <cell r="U37">
            <v>77</v>
          </cell>
          <cell r="V37">
            <v>21</v>
          </cell>
        </row>
        <row r="38">
          <cell r="U38">
            <v>43</v>
          </cell>
          <cell r="V38">
            <v>5</v>
          </cell>
        </row>
        <row r="39">
          <cell r="U39">
            <v>153</v>
          </cell>
          <cell r="V39">
            <v>45</v>
          </cell>
        </row>
        <row r="40">
          <cell r="U40">
            <v>29</v>
          </cell>
          <cell r="V40">
            <v>7</v>
          </cell>
        </row>
      </sheetData>
      <sheetData sheetId="2">
        <row r="8">
          <cell r="U8">
            <v>383</v>
          </cell>
          <cell r="V8">
            <v>361</v>
          </cell>
        </row>
        <row r="9">
          <cell r="U9">
            <v>95</v>
          </cell>
          <cell r="V9">
            <v>37</v>
          </cell>
        </row>
        <row r="11">
          <cell r="U11">
            <v>76</v>
          </cell>
          <cell r="V11">
            <v>10</v>
          </cell>
        </row>
        <row r="12">
          <cell r="U12">
            <v>87</v>
          </cell>
          <cell r="V12">
            <v>15</v>
          </cell>
        </row>
        <row r="14">
          <cell r="U14">
            <v>70</v>
          </cell>
          <cell r="V14">
            <v>16</v>
          </cell>
        </row>
        <row r="15">
          <cell r="U15">
            <v>79</v>
          </cell>
          <cell r="V15">
            <v>29</v>
          </cell>
        </row>
        <row r="54">
          <cell r="U54">
            <v>15</v>
          </cell>
          <cell r="V54">
            <v>31</v>
          </cell>
        </row>
      </sheetData>
      <sheetData sheetId="3">
        <row r="8">
          <cell r="I8">
            <v>19</v>
          </cell>
          <cell r="J8">
            <v>23</v>
          </cell>
        </row>
        <row r="9">
          <cell r="I9">
            <v>8</v>
          </cell>
          <cell r="J9">
            <v>0</v>
          </cell>
        </row>
        <row r="11">
          <cell r="I11">
            <v>17</v>
          </cell>
          <cell r="J11">
            <v>1</v>
          </cell>
        </row>
        <row r="12">
          <cell r="I12">
            <v>23</v>
          </cell>
          <cell r="J12">
            <v>1</v>
          </cell>
        </row>
        <row r="13">
          <cell r="I13">
            <v>10</v>
          </cell>
          <cell r="J13">
            <v>0</v>
          </cell>
        </row>
        <row r="14">
          <cell r="I14">
            <v>13</v>
          </cell>
          <cell r="J14">
            <v>2</v>
          </cell>
        </row>
        <row r="15">
          <cell r="I15">
            <v>67</v>
          </cell>
          <cell r="J15">
            <v>0</v>
          </cell>
        </row>
        <row r="17">
          <cell r="I17">
            <v>16</v>
          </cell>
          <cell r="J17">
            <v>7</v>
          </cell>
        </row>
        <row r="20">
          <cell r="I20">
            <v>33</v>
          </cell>
          <cell r="J20">
            <v>9</v>
          </cell>
        </row>
        <row r="21">
          <cell r="I21">
            <v>17</v>
          </cell>
          <cell r="J21">
            <v>7</v>
          </cell>
        </row>
        <row r="22">
          <cell r="I22">
            <v>38</v>
          </cell>
          <cell r="J22">
            <v>3</v>
          </cell>
        </row>
        <row r="23">
          <cell r="I23">
            <v>17</v>
          </cell>
          <cell r="J23">
            <v>6</v>
          </cell>
        </row>
        <row r="24">
          <cell r="I24">
            <v>17</v>
          </cell>
          <cell r="J24">
            <v>2</v>
          </cell>
        </row>
        <row r="26">
          <cell r="I26">
            <v>17</v>
          </cell>
          <cell r="J26">
            <v>7</v>
          </cell>
        </row>
        <row r="27">
          <cell r="I27">
            <v>26</v>
          </cell>
          <cell r="J27">
            <v>0</v>
          </cell>
        </row>
        <row r="28">
          <cell r="I28">
            <v>18</v>
          </cell>
          <cell r="J28">
            <v>0</v>
          </cell>
        </row>
        <row r="29">
          <cell r="I29">
            <v>26</v>
          </cell>
          <cell r="J29">
            <v>4</v>
          </cell>
        </row>
        <row r="30">
          <cell r="I30">
            <v>19</v>
          </cell>
          <cell r="J30">
            <v>1</v>
          </cell>
        </row>
        <row r="31">
          <cell r="I31">
            <v>0</v>
          </cell>
          <cell r="J3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tabSelected="1" workbookViewId="0">
      <selection activeCell="S170" sqref="S170"/>
    </sheetView>
  </sheetViews>
  <sheetFormatPr defaultRowHeight="12.75" x14ac:dyDescent="0.2"/>
  <cols>
    <col min="1" max="1" width="5.33203125" style="1" customWidth="1"/>
    <col min="2" max="2" width="12.6640625" style="1" customWidth="1"/>
    <col min="3" max="3" width="48.83203125" style="1" customWidth="1"/>
    <col min="4" max="4" width="22.33203125" style="138" customWidth="1"/>
    <col min="5" max="5" width="15.6640625" style="1" customWidth="1"/>
    <col min="6" max="6" width="14.5" style="1" customWidth="1"/>
    <col min="7" max="7" width="13" style="1" customWidth="1"/>
    <col min="8" max="8" width="15.6640625" style="1" customWidth="1"/>
    <col min="9" max="16384" width="9.33203125" style="1"/>
  </cols>
  <sheetData>
    <row r="1" spans="1:8" ht="27.75" customHeight="1" x14ac:dyDescent="0.2">
      <c r="A1" s="248" t="s">
        <v>0</v>
      </c>
      <c r="B1" s="248"/>
      <c r="C1" s="248"/>
      <c r="D1" s="248"/>
      <c r="E1" s="248"/>
      <c r="F1" s="248"/>
      <c r="G1" s="248"/>
      <c r="H1" s="248"/>
    </row>
    <row r="2" spans="1:8" ht="15.75" x14ac:dyDescent="0.25">
      <c r="A2" s="2"/>
      <c r="B2" s="2"/>
      <c r="C2" s="2"/>
      <c r="D2" s="3"/>
      <c r="E2" s="2"/>
      <c r="F2" s="2"/>
      <c r="G2" s="249" t="s">
        <v>1</v>
      </c>
      <c r="H2" s="249"/>
    </row>
    <row r="3" spans="1:8" ht="37.5" customHeight="1" x14ac:dyDescent="0.2">
      <c r="A3" s="232" t="s">
        <v>2</v>
      </c>
      <c r="B3" s="232" t="s">
        <v>3</v>
      </c>
      <c r="C3" s="232" t="s">
        <v>4</v>
      </c>
      <c r="D3" s="212" t="s">
        <v>5</v>
      </c>
      <c r="E3" s="250" t="s">
        <v>6</v>
      </c>
      <c r="F3" s="250"/>
      <c r="G3" s="250"/>
      <c r="H3" s="250"/>
    </row>
    <row r="4" spans="1:8" ht="97.5" customHeight="1" x14ac:dyDescent="0.2">
      <c r="A4" s="232"/>
      <c r="B4" s="232"/>
      <c r="C4" s="232"/>
      <c r="D4" s="208"/>
      <c r="E4" s="4" t="s">
        <v>7</v>
      </c>
      <c r="F4" s="4" t="s">
        <v>8</v>
      </c>
      <c r="G4" s="4" t="s">
        <v>9</v>
      </c>
      <c r="H4" s="4" t="s">
        <v>10</v>
      </c>
    </row>
    <row r="5" spans="1:8" ht="24" customHeight="1" x14ac:dyDescent="0.25">
      <c r="A5" s="244" t="s">
        <v>11</v>
      </c>
      <c r="B5" s="244"/>
      <c r="C5" s="244"/>
      <c r="D5" s="244"/>
      <c r="E5" s="244"/>
      <c r="F5" s="244"/>
      <c r="G5" s="244"/>
      <c r="H5" s="244"/>
    </row>
    <row r="6" spans="1:8" ht="21" customHeight="1" thickBot="1" x14ac:dyDescent="0.25">
      <c r="A6" s="188" t="s">
        <v>12</v>
      </c>
      <c r="B6" s="189"/>
      <c r="C6" s="189"/>
      <c r="D6" s="189"/>
      <c r="E6" s="245">
        <f>F7+F8+F10</f>
        <v>130</v>
      </c>
      <c r="F6" s="246"/>
      <c r="G6" s="245">
        <f>H7+H8+H9+H10</f>
        <v>430</v>
      </c>
      <c r="H6" s="247"/>
    </row>
    <row r="7" spans="1:8" ht="21.75" customHeight="1" x14ac:dyDescent="0.2">
      <c r="A7" s="5">
        <v>1</v>
      </c>
      <c r="B7" s="6" t="s">
        <v>13</v>
      </c>
      <c r="C7" s="7" t="s">
        <v>14</v>
      </c>
      <c r="D7" s="8" t="s">
        <v>15</v>
      </c>
      <c r="E7" s="5"/>
      <c r="F7" s="9">
        <f>[3]бакалавриат!U8</f>
        <v>45</v>
      </c>
      <c r="G7" s="10"/>
      <c r="H7" s="11">
        <f>[3]бакалавриат!V8</f>
        <v>23</v>
      </c>
    </row>
    <row r="8" spans="1:8" ht="16.5" customHeight="1" x14ac:dyDescent="0.2">
      <c r="A8" s="199">
        <v>2</v>
      </c>
      <c r="B8" s="232" t="s">
        <v>16</v>
      </c>
      <c r="C8" s="233" t="s">
        <v>17</v>
      </c>
      <c r="D8" s="8" t="s">
        <v>15</v>
      </c>
      <c r="E8" s="8"/>
      <c r="F8" s="9">
        <f>[3]бакалавриат!U9</f>
        <v>85</v>
      </c>
      <c r="G8" s="12"/>
      <c r="H8" s="13">
        <f>[3]бакалавриат!V9</f>
        <v>219</v>
      </c>
    </row>
    <row r="9" spans="1:8" ht="16.5" customHeight="1" x14ac:dyDescent="0.2">
      <c r="A9" s="231"/>
      <c r="B9" s="232"/>
      <c r="C9" s="233"/>
      <c r="D9" s="8" t="s">
        <v>18</v>
      </c>
      <c r="E9" s="8"/>
      <c r="F9" s="9">
        <v>0</v>
      </c>
      <c r="G9" s="12"/>
      <c r="H9" s="13">
        <v>170</v>
      </c>
    </row>
    <row r="10" spans="1:8" ht="16.5" customHeight="1" x14ac:dyDescent="0.2">
      <c r="A10" s="231"/>
      <c r="B10" s="232"/>
      <c r="C10" s="233"/>
      <c r="D10" s="8" t="s">
        <v>19</v>
      </c>
      <c r="E10" s="8"/>
      <c r="F10" s="8">
        <v>0</v>
      </c>
      <c r="G10" s="8"/>
      <c r="H10" s="14">
        <v>18</v>
      </c>
    </row>
    <row r="11" spans="1:8" ht="23.25" customHeight="1" thickBot="1" x14ac:dyDescent="0.25">
      <c r="A11" s="188" t="s">
        <v>20</v>
      </c>
      <c r="B11" s="189"/>
      <c r="C11" s="189"/>
      <c r="D11" s="189"/>
      <c r="E11" s="242">
        <f>SUM(F12:F25)</f>
        <v>589</v>
      </c>
      <c r="F11" s="240"/>
      <c r="G11" s="242">
        <f>SUM(H12:H25)</f>
        <v>235</v>
      </c>
      <c r="H11" s="241"/>
    </row>
    <row r="12" spans="1:8" ht="18.75" customHeight="1" x14ac:dyDescent="0.2">
      <c r="A12" s="15">
        <v>3</v>
      </c>
      <c r="B12" s="6" t="s">
        <v>21</v>
      </c>
      <c r="C12" s="7" t="s">
        <v>22</v>
      </c>
      <c r="D12" s="8" t="s">
        <v>15</v>
      </c>
      <c r="E12" s="16"/>
      <c r="F12" s="17">
        <f>[3]бакалавриат!U11</f>
        <v>49</v>
      </c>
      <c r="G12" s="18"/>
      <c r="H12" s="11">
        <f>[3]бакалавриат!V11</f>
        <v>10</v>
      </c>
    </row>
    <row r="13" spans="1:8" ht="19.5" customHeight="1" x14ac:dyDescent="0.2">
      <c r="A13" s="199">
        <v>4</v>
      </c>
      <c r="B13" s="232" t="s">
        <v>23</v>
      </c>
      <c r="C13" s="233" t="s">
        <v>24</v>
      </c>
      <c r="D13" s="8" t="s">
        <v>15</v>
      </c>
      <c r="E13" s="8"/>
      <c r="F13" s="19">
        <f>[3]бакалавриат!U12</f>
        <v>77</v>
      </c>
      <c r="G13" s="12"/>
      <c r="H13" s="20">
        <f>[3]бакалавриат!V12</f>
        <v>15</v>
      </c>
    </row>
    <row r="14" spans="1:8" ht="20.25" customHeight="1" x14ac:dyDescent="0.2">
      <c r="A14" s="200"/>
      <c r="B14" s="232"/>
      <c r="C14" s="233"/>
      <c r="D14" s="8" t="s">
        <v>18</v>
      </c>
      <c r="E14" s="8"/>
      <c r="F14" s="12">
        <v>0</v>
      </c>
      <c r="G14" s="12"/>
      <c r="H14" s="21">
        <v>91</v>
      </c>
    </row>
    <row r="15" spans="1:8" ht="33" customHeight="1" x14ac:dyDescent="0.2">
      <c r="A15" s="15">
        <v>5</v>
      </c>
      <c r="B15" s="8" t="s">
        <v>25</v>
      </c>
      <c r="C15" s="22" t="s">
        <v>26</v>
      </c>
      <c r="D15" s="8" t="s">
        <v>15</v>
      </c>
      <c r="E15" s="15"/>
      <c r="F15" s="19">
        <f>[3]бакалавриат!U13</f>
        <v>59</v>
      </c>
      <c r="G15" s="23"/>
      <c r="H15" s="24">
        <f>[3]бакалавриат!V13</f>
        <v>8</v>
      </c>
    </row>
    <row r="16" spans="1:8" ht="32.25" customHeight="1" x14ac:dyDescent="0.2">
      <c r="A16" s="25">
        <v>6</v>
      </c>
      <c r="B16" s="8" t="s">
        <v>27</v>
      </c>
      <c r="C16" s="22" t="s">
        <v>28</v>
      </c>
      <c r="D16" s="8" t="s">
        <v>15</v>
      </c>
      <c r="E16" s="25"/>
      <c r="F16" s="26">
        <f>[3]бакалавриат!U14</f>
        <v>48</v>
      </c>
      <c r="G16" s="27"/>
      <c r="H16" s="24">
        <f>[3]бакалавриат!V14</f>
        <v>4</v>
      </c>
    </row>
    <row r="17" spans="1:8" ht="21.75" customHeight="1" x14ac:dyDescent="0.2">
      <c r="A17" s="25">
        <v>7</v>
      </c>
      <c r="B17" s="8" t="s">
        <v>29</v>
      </c>
      <c r="C17" s="22" t="s">
        <v>30</v>
      </c>
      <c r="D17" s="8" t="s">
        <v>15</v>
      </c>
      <c r="E17" s="25"/>
      <c r="F17" s="26">
        <f>[3]бакалавриат!U15</f>
        <v>100</v>
      </c>
      <c r="G17" s="27"/>
      <c r="H17" s="24">
        <f>[3]бакалавриат!V15</f>
        <v>57</v>
      </c>
    </row>
    <row r="18" spans="1:8" ht="24.75" customHeight="1" x14ac:dyDescent="0.2">
      <c r="A18" s="28">
        <v>8</v>
      </c>
      <c r="B18" s="8" t="s">
        <v>31</v>
      </c>
      <c r="C18" s="22" t="s">
        <v>32</v>
      </c>
      <c r="D18" s="8" t="s">
        <v>15</v>
      </c>
      <c r="E18" s="28"/>
      <c r="F18" s="26">
        <f>[3]бакалавриат!U16</f>
        <v>60</v>
      </c>
      <c r="G18" s="29"/>
      <c r="H18" s="24">
        <f>[3]бакалавриат!V16</f>
        <v>5</v>
      </c>
    </row>
    <row r="19" spans="1:8" ht="21" customHeight="1" x14ac:dyDescent="0.2">
      <c r="A19" s="199">
        <v>9</v>
      </c>
      <c r="B19" s="232" t="s">
        <v>33</v>
      </c>
      <c r="C19" s="203" t="s">
        <v>34</v>
      </c>
      <c r="D19" s="8" t="s">
        <v>15</v>
      </c>
      <c r="E19" s="8"/>
      <c r="F19" s="19">
        <f>[3]бакалавриат!U17</f>
        <v>28</v>
      </c>
      <c r="G19" s="12"/>
      <c r="H19" s="24">
        <f>[3]бакалавриат!V17</f>
        <v>1</v>
      </c>
    </row>
    <row r="20" spans="1:8" ht="18" customHeight="1" x14ac:dyDescent="0.2">
      <c r="A20" s="231"/>
      <c r="B20" s="232"/>
      <c r="C20" s="243"/>
      <c r="D20" s="8" t="s">
        <v>18</v>
      </c>
      <c r="E20" s="8"/>
      <c r="F20" s="12">
        <v>25</v>
      </c>
      <c r="G20" s="12"/>
      <c r="H20" s="21">
        <v>0</v>
      </c>
    </row>
    <row r="21" spans="1:8" ht="30.75" customHeight="1" x14ac:dyDescent="0.2">
      <c r="A21" s="25">
        <v>10</v>
      </c>
      <c r="B21" s="8" t="s">
        <v>35</v>
      </c>
      <c r="C21" s="22" t="s">
        <v>36</v>
      </c>
      <c r="D21" s="8" t="s">
        <v>15</v>
      </c>
      <c r="E21" s="25"/>
      <c r="F21" s="30">
        <f>[3]бакалавриат!U19</f>
        <v>46</v>
      </c>
      <c r="G21" s="27"/>
      <c r="H21" s="31">
        <f>[3]бакалавриат!V19</f>
        <v>3</v>
      </c>
    </row>
    <row r="22" spans="1:8" ht="18" customHeight="1" x14ac:dyDescent="0.2">
      <c r="A22" s="199">
        <v>11</v>
      </c>
      <c r="B22" s="201" t="s">
        <v>37</v>
      </c>
      <c r="C22" s="203" t="s">
        <v>38</v>
      </c>
      <c r="D22" s="8" t="s">
        <v>15</v>
      </c>
      <c r="E22" s="25"/>
      <c r="F22" s="30">
        <f>[3]бакалавриат!U18</f>
        <v>45</v>
      </c>
      <c r="G22" s="27"/>
      <c r="H22" s="31">
        <f>[3]бакалавриат!V18</f>
        <v>3</v>
      </c>
    </row>
    <row r="23" spans="1:8" ht="15.75" customHeight="1" x14ac:dyDescent="0.2">
      <c r="A23" s="200"/>
      <c r="B23" s="202"/>
      <c r="C23" s="204"/>
      <c r="D23" s="8" t="s">
        <v>18</v>
      </c>
      <c r="E23" s="25"/>
      <c r="F23" s="27">
        <v>0</v>
      </c>
      <c r="G23" s="27"/>
      <c r="H23" s="32">
        <v>9</v>
      </c>
    </row>
    <row r="24" spans="1:8" ht="16.5" customHeight="1" x14ac:dyDescent="0.2">
      <c r="A24" s="199">
        <v>12</v>
      </c>
      <c r="B24" s="201" t="s">
        <v>39</v>
      </c>
      <c r="C24" s="203" t="s">
        <v>40</v>
      </c>
      <c r="D24" s="8" t="s">
        <v>15</v>
      </c>
      <c r="E24" s="28"/>
      <c r="F24" s="26">
        <f>[3]бакалавриат!U20</f>
        <v>52</v>
      </c>
      <c r="G24" s="26"/>
      <c r="H24" s="33">
        <f>[3]бакалавриат!V20</f>
        <v>21</v>
      </c>
    </row>
    <row r="25" spans="1:8" ht="17.25" customHeight="1" x14ac:dyDescent="0.2">
      <c r="A25" s="200"/>
      <c r="B25" s="202"/>
      <c r="C25" s="204"/>
      <c r="D25" s="8" t="s">
        <v>18</v>
      </c>
      <c r="E25" s="28"/>
      <c r="F25" s="29">
        <v>0</v>
      </c>
      <c r="G25" s="29"/>
      <c r="H25" s="33">
        <v>8</v>
      </c>
    </row>
    <row r="26" spans="1:8" ht="23.25" customHeight="1" thickBot="1" x14ac:dyDescent="0.25">
      <c r="A26" s="188" t="s">
        <v>41</v>
      </c>
      <c r="B26" s="189"/>
      <c r="C26" s="189"/>
      <c r="D26" s="189"/>
      <c r="E26" s="242">
        <f>SUM(E27:E31)+SUM(F27:F32)</f>
        <v>226</v>
      </c>
      <c r="F26" s="240"/>
      <c r="G26" s="242">
        <f>SUM(G27:G31)+SUM(H27:H32)</f>
        <v>244</v>
      </c>
      <c r="H26" s="241"/>
    </row>
    <row r="27" spans="1:8" ht="24" customHeight="1" x14ac:dyDescent="0.2">
      <c r="A27" s="35">
        <v>13</v>
      </c>
      <c r="B27" s="36" t="s">
        <v>42</v>
      </c>
      <c r="C27" s="7" t="s">
        <v>43</v>
      </c>
      <c r="D27" s="8" t="s">
        <v>15</v>
      </c>
      <c r="E27" s="35"/>
      <c r="F27" s="17">
        <f>[3]бакалавриат!U22</f>
        <v>65</v>
      </c>
      <c r="G27" s="37"/>
      <c r="H27" s="11">
        <f>[3]бакалавриат!V22</f>
        <v>5</v>
      </c>
    </row>
    <row r="28" spans="1:8" ht="19.5" customHeight="1" x14ac:dyDescent="0.2">
      <c r="A28" s="231">
        <v>14</v>
      </c>
      <c r="B28" s="221" t="s">
        <v>44</v>
      </c>
      <c r="C28" s="203" t="s">
        <v>45</v>
      </c>
      <c r="D28" s="8" t="s">
        <v>15</v>
      </c>
      <c r="E28" s="15"/>
      <c r="F28" s="9">
        <f>[3]бакалавриат!U23</f>
        <v>72</v>
      </c>
      <c r="G28" s="23"/>
      <c r="H28" s="13">
        <f>[3]бакалавриат!V23</f>
        <v>8</v>
      </c>
    </row>
    <row r="29" spans="1:8" ht="16.5" customHeight="1" x14ac:dyDescent="0.2">
      <c r="A29" s="200"/>
      <c r="B29" s="222"/>
      <c r="C29" s="204"/>
      <c r="D29" s="8" t="s">
        <v>18</v>
      </c>
      <c r="E29" s="28"/>
      <c r="F29" s="29">
        <v>1</v>
      </c>
      <c r="G29" s="29"/>
      <c r="H29" s="33">
        <v>60</v>
      </c>
    </row>
    <row r="30" spans="1:8" ht="16.5" customHeight="1" x14ac:dyDescent="0.2">
      <c r="A30" s="199">
        <v>15</v>
      </c>
      <c r="B30" s="221" t="s">
        <v>46</v>
      </c>
      <c r="C30" s="203" t="s">
        <v>47</v>
      </c>
      <c r="D30" s="8" t="s">
        <v>15</v>
      </c>
      <c r="E30" s="28"/>
      <c r="F30" s="26">
        <f>[3]бакалавриат!U24</f>
        <v>73</v>
      </c>
      <c r="G30" s="29"/>
      <c r="H30" s="24">
        <f>[3]бакалавриат!V24</f>
        <v>25</v>
      </c>
    </row>
    <row r="31" spans="1:8" ht="15.75" customHeight="1" x14ac:dyDescent="0.2">
      <c r="A31" s="200"/>
      <c r="B31" s="222"/>
      <c r="C31" s="204"/>
      <c r="D31" s="8" t="s">
        <v>18</v>
      </c>
      <c r="E31" s="28"/>
      <c r="F31" s="28">
        <v>0</v>
      </c>
      <c r="G31" s="28"/>
      <c r="H31" s="38">
        <v>144</v>
      </c>
    </row>
    <row r="32" spans="1:8" ht="15.75" customHeight="1" x14ac:dyDescent="0.2">
      <c r="A32" s="28">
        <v>16</v>
      </c>
      <c r="B32" s="39"/>
      <c r="C32" s="22" t="s">
        <v>48</v>
      </c>
      <c r="D32" s="8" t="s">
        <v>15</v>
      </c>
      <c r="E32" s="28"/>
      <c r="F32" s="26">
        <f>[3]бакалавриат!U25</f>
        <v>15</v>
      </c>
      <c r="G32" s="28"/>
      <c r="H32" s="26">
        <f>[3]бакалавриат!V25</f>
        <v>2</v>
      </c>
    </row>
    <row r="33" spans="1:8" ht="21" customHeight="1" thickBot="1" x14ac:dyDescent="0.25">
      <c r="A33" s="188" t="s">
        <v>49</v>
      </c>
      <c r="B33" s="189"/>
      <c r="C33" s="189"/>
      <c r="D33" s="189"/>
      <c r="E33" s="239">
        <f>SUM(E34:E41)+SUM(F34:F41)</f>
        <v>258</v>
      </c>
      <c r="F33" s="240"/>
      <c r="G33" s="239">
        <f>SUM(G34:G41)+SUM(H34:H41)</f>
        <v>970</v>
      </c>
      <c r="H33" s="241"/>
    </row>
    <row r="34" spans="1:8" ht="15" customHeight="1" x14ac:dyDescent="0.2">
      <c r="A34" s="231">
        <v>17</v>
      </c>
      <c r="B34" s="202" t="s">
        <v>50</v>
      </c>
      <c r="C34" s="204" t="s">
        <v>51</v>
      </c>
      <c r="D34" s="8" t="s">
        <v>15</v>
      </c>
      <c r="E34" s="8"/>
      <c r="F34" s="40">
        <f>[3]бакалавриат!U27</f>
        <v>122</v>
      </c>
      <c r="G34" s="41"/>
      <c r="H34" s="42">
        <f>[3]бакалавриат!V27</f>
        <v>170</v>
      </c>
    </row>
    <row r="35" spans="1:8" ht="16.5" customHeight="1" x14ac:dyDescent="0.2">
      <c r="A35" s="231"/>
      <c r="B35" s="232"/>
      <c r="C35" s="233"/>
      <c r="D35" s="8" t="s">
        <v>18</v>
      </c>
      <c r="E35" s="8"/>
      <c r="F35" s="12">
        <v>0</v>
      </c>
      <c r="G35" s="12"/>
      <c r="H35" s="21">
        <v>341</v>
      </c>
    </row>
    <row r="36" spans="1:8" ht="16.5" customHeight="1" x14ac:dyDescent="0.2">
      <c r="A36" s="199">
        <v>18</v>
      </c>
      <c r="B36" s="232" t="s">
        <v>52</v>
      </c>
      <c r="C36" s="233" t="s">
        <v>53</v>
      </c>
      <c r="D36" s="8" t="s">
        <v>15</v>
      </c>
      <c r="E36" s="8"/>
      <c r="F36" s="40">
        <f>[3]бакалавриат!U28</f>
        <v>63</v>
      </c>
      <c r="G36" s="12"/>
      <c r="H36" s="43">
        <f>[3]бакалавриат!V28</f>
        <v>45</v>
      </c>
    </row>
    <row r="37" spans="1:8" ht="16.5" customHeight="1" x14ac:dyDescent="0.2">
      <c r="A37" s="200"/>
      <c r="B37" s="232"/>
      <c r="C37" s="233"/>
      <c r="D37" s="8" t="s">
        <v>18</v>
      </c>
      <c r="E37" s="8"/>
      <c r="F37" s="12">
        <v>0</v>
      </c>
      <c r="G37" s="12"/>
      <c r="H37" s="21">
        <v>85</v>
      </c>
    </row>
    <row r="38" spans="1:8" ht="15.75" customHeight="1" x14ac:dyDescent="0.2">
      <c r="A38" s="199">
        <v>19</v>
      </c>
      <c r="B38" s="201" t="s">
        <v>54</v>
      </c>
      <c r="C38" s="203" t="s">
        <v>55</v>
      </c>
      <c r="D38" s="8" t="s">
        <v>15</v>
      </c>
      <c r="E38" s="5"/>
      <c r="F38" s="9">
        <f>[3]бакалавриат!U29</f>
        <v>38</v>
      </c>
      <c r="G38" s="10"/>
      <c r="H38" s="13">
        <f>[3]бакалавриат!V29</f>
        <v>46</v>
      </c>
    </row>
    <row r="39" spans="1:8" ht="16.5" customHeight="1" x14ac:dyDescent="0.2">
      <c r="A39" s="200"/>
      <c r="B39" s="202"/>
      <c r="C39" s="204"/>
      <c r="D39" s="8" t="s">
        <v>18</v>
      </c>
      <c r="E39" s="28"/>
      <c r="F39" s="29">
        <v>0</v>
      </c>
      <c r="G39" s="29"/>
      <c r="H39" s="33">
        <v>146</v>
      </c>
    </row>
    <row r="40" spans="1:8" ht="15.75" customHeight="1" x14ac:dyDescent="0.2">
      <c r="A40" s="199">
        <v>20</v>
      </c>
      <c r="B40" s="232" t="s">
        <v>56</v>
      </c>
      <c r="C40" s="233" t="s">
        <v>57</v>
      </c>
      <c r="D40" s="8" t="s">
        <v>15</v>
      </c>
      <c r="E40" s="8"/>
      <c r="F40" s="40">
        <f>[3]бакалавриат!U30</f>
        <v>35</v>
      </c>
      <c r="G40" s="12"/>
      <c r="H40" s="43">
        <f>[3]бакалавриат!V30</f>
        <v>45</v>
      </c>
    </row>
    <row r="41" spans="1:8" ht="16.5" customHeight="1" x14ac:dyDescent="0.2">
      <c r="A41" s="231"/>
      <c r="B41" s="232"/>
      <c r="C41" s="233"/>
      <c r="D41" s="8" t="s">
        <v>18</v>
      </c>
      <c r="E41" s="8"/>
      <c r="F41" s="8">
        <v>0</v>
      </c>
      <c r="G41" s="8"/>
      <c r="H41" s="14">
        <v>92</v>
      </c>
    </row>
    <row r="42" spans="1:8" ht="19.5" customHeight="1" x14ac:dyDescent="0.2">
      <c r="A42" s="218" t="s">
        <v>58</v>
      </c>
      <c r="B42" s="234"/>
      <c r="C42" s="234"/>
      <c r="D42" s="234"/>
      <c r="E42" s="235">
        <f>SUM(F43:F56)</f>
        <v>660</v>
      </c>
      <c r="F42" s="236"/>
      <c r="G42" s="237">
        <f>SUM(H42:H56)</f>
        <v>678</v>
      </c>
      <c r="H42" s="238"/>
    </row>
    <row r="43" spans="1:8" ht="16.5" customHeight="1" x14ac:dyDescent="0.2">
      <c r="A43" s="199">
        <v>21</v>
      </c>
      <c r="B43" s="221" t="s">
        <v>59</v>
      </c>
      <c r="C43" s="203" t="s">
        <v>60</v>
      </c>
      <c r="D43" s="8" t="s">
        <v>15</v>
      </c>
      <c r="E43" s="44"/>
      <c r="F43" s="26">
        <f>[3]бакалавриат!U32</f>
        <v>105</v>
      </c>
      <c r="G43" s="29"/>
      <c r="H43" s="24">
        <f>[3]бакалавриат!V32</f>
        <v>42</v>
      </c>
    </row>
    <row r="44" spans="1:8" ht="18" customHeight="1" x14ac:dyDescent="0.2">
      <c r="A44" s="200"/>
      <c r="B44" s="222"/>
      <c r="C44" s="204"/>
      <c r="D44" s="8" t="s">
        <v>18</v>
      </c>
      <c r="E44" s="5"/>
      <c r="F44" s="10">
        <v>1</v>
      </c>
      <c r="G44" s="10"/>
      <c r="H44" s="45">
        <v>177</v>
      </c>
    </row>
    <row r="45" spans="1:8" ht="16.5" customHeight="1" x14ac:dyDescent="0.2">
      <c r="A45" s="199">
        <v>22</v>
      </c>
      <c r="B45" s="221" t="s">
        <v>61</v>
      </c>
      <c r="C45" s="203" t="s">
        <v>62</v>
      </c>
      <c r="D45" s="8" t="s">
        <v>15</v>
      </c>
      <c r="E45" s="8"/>
      <c r="F45" s="40">
        <f>[3]бакалавриат!U33</f>
        <v>77</v>
      </c>
      <c r="G45" s="12"/>
      <c r="H45" s="43">
        <f>[3]бакалавриат!V33</f>
        <v>4</v>
      </c>
    </row>
    <row r="46" spans="1:8" ht="17.25" customHeight="1" x14ac:dyDescent="0.2">
      <c r="A46" s="200"/>
      <c r="B46" s="222"/>
      <c r="C46" s="204"/>
      <c r="D46" s="8" t="s">
        <v>18</v>
      </c>
      <c r="E46" s="8"/>
      <c r="F46" s="12">
        <v>0</v>
      </c>
      <c r="G46" s="12"/>
      <c r="H46" s="21">
        <v>36</v>
      </c>
    </row>
    <row r="47" spans="1:8" ht="17.25" customHeight="1" x14ac:dyDescent="0.2">
      <c r="A47" s="199">
        <v>23</v>
      </c>
      <c r="B47" s="221" t="s">
        <v>63</v>
      </c>
      <c r="C47" s="203" t="s">
        <v>64</v>
      </c>
      <c r="D47" s="8" t="s">
        <v>15</v>
      </c>
      <c r="E47" s="5"/>
      <c r="F47" s="9">
        <f>[3]бакалавриат!U34</f>
        <v>70</v>
      </c>
      <c r="G47" s="10"/>
      <c r="H47" s="13">
        <f>[3]бакалавриат!V34</f>
        <v>11</v>
      </c>
    </row>
    <row r="48" spans="1:8" ht="15.75" customHeight="1" x14ac:dyDescent="0.2">
      <c r="A48" s="200"/>
      <c r="B48" s="222"/>
      <c r="C48" s="204"/>
      <c r="D48" s="8" t="s">
        <v>18</v>
      </c>
      <c r="E48" s="28"/>
      <c r="F48" s="29">
        <v>0</v>
      </c>
      <c r="G48" s="29"/>
      <c r="H48" s="33">
        <v>61</v>
      </c>
    </row>
    <row r="49" spans="1:8" ht="18.75" customHeight="1" x14ac:dyDescent="0.2">
      <c r="A49" s="5">
        <v>24</v>
      </c>
      <c r="B49" s="39" t="s">
        <v>65</v>
      </c>
      <c r="C49" s="22" t="s">
        <v>66</v>
      </c>
      <c r="D49" s="8" t="s">
        <v>15</v>
      </c>
      <c r="E49" s="5"/>
      <c r="F49" s="9">
        <f>[3]бакалавриат!U35</f>
        <v>40</v>
      </c>
      <c r="G49" s="10"/>
      <c r="H49" s="13">
        <f>[3]бакалавриат!V35</f>
        <v>1</v>
      </c>
    </row>
    <row r="50" spans="1:8" ht="16.5" customHeight="1" x14ac:dyDescent="0.2">
      <c r="A50" s="199">
        <v>25</v>
      </c>
      <c r="B50" s="230" t="s">
        <v>67</v>
      </c>
      <c r="C50" s="203" t="s">
        <v>68</v>
      </c>
      <c r="D50" s="8" t="s">
        <v>15</v>
      </c>
      <c r="E50" s="8"/>
      <c r="F50" s="9">
        <f>[3]бакалавриат!U36</f>
        <v>65</v>
      </c>
      <c r="G50" s="12"/>
      <c r="H50" s="13">
        <f>[3]бакалавриат!V36</f>
        <v>9</v>
      </c>
    </row>
    <row r="51" spans="1:8" ht="16.5" customHeight="1" x14ac:dyDescent="0.2">
      <c r="A51" s="200"/>
      <c r="B51" s="230"/>
      <c r="C51" s="204"/>
      <c r="D51" s="8" t="s">
        <v>18</v>
      </c>
      <c r="E51" s="8"/>
      <c r="F51" s="12">
        <v>0</v>
      </c>
      <c r="G51" s="12"/>
      <c r="H51" s="21">
        <v>118</v>
      </c>
    </row>
    <row r="52" spans="1:8" ht="21" customHeight="1" x14ac:dyDescent="0.2">
      <c r="A52" s="28">
        <v>26</v>
      </c>
      <c r="B52" s="39" t="s">
        <v>69</v>
      </c>
      <c r="C52" s="22" t="s">
        <v>70</v>
      </c>
      <c r="D52" s="8" t="s">
        <v>15</v>
      </c>
      <c r="E52" s="28"/>
      <c r="F52" s="26">
        <f>[3]бакалавриат!U37</f>
        <v>77</v>
      </c>
      <c r="G52" s="29"/>
      <c r="H52" s="24">
        <f>[3]бакалавриат!V37</f>
        <v>21</v>
      </c>
    </row>
    <row r="53" spans="1:8" ht="19.5" customHeight="1" x14ac:dyDescent="0.2">
      <c r="A53" s="28">
        <v>27</v>
      </c>
      <c r="B53" s="39" t="s">
        <v>71</v>
      </c>
      <c r="C53" s="22" t="s">
        <v>72</v>
      </c>
      <c r="D53" s="8" t="s">
        <v>15</v>
      </c>
      <c r="E53" s="28"/>
      <c r="F53" s="26">
        <f>[3]бакалавриат!U38</f>
        <v>43</v>
      </c>
      <c r="G53" s="29"/>
      <c r="H53" s="24">
        <f>[3]бакалавриат!V38</f>
        <v>5</v>
      </c>
    </row>
    <row r="54" spans="1:8" ht="17.25" customHeight="1" x14ac:dyDescent="0.2">
      <c r="A54" s="199">
        <v>28</v>
      </c>
      <c r="B54" s="221" t="s">
        <v>73</v>
      </c>
      <c r="C54" s="203" t="s">
        <v>74</v>
      </c>
      <c r="D54" s="8" t="s">
        <v>15</v>
      </c>
      <c r="E54" s="25"/>
      <c r="F54" s="26">
        <f>[3]бакалавриат!U39</f>
        <v>153</v>
      </c>
      <c r="G54" s="27"/>
      <c r="H54" s="24">
        <f>[3]бакалавриат!V39</f>
        <v>45</v>
      </c>
    </row>
    <row r="55" spans="1:8" ht="17.25" customHeight="1" x14ac:dyDescent="0.2">
      <c r="A55" s="200"/>
      <c r="B55" s="222"/>
      <c r="C55" s="204"/>
      <c r="D55" s="8" t="s">
        <v>18</v>
      </c>
      <c r="E55" s="25"/>
      <c r="F55" s="27">
        <v>0</v>
      </c>
      <c r="G55" s="27"/>
      <c r="H55" s="32">
        <v>141</v>
      </c>
    </row>
    <row r="56" spans="1:8" s="48" customFormat="1" ht="22.5" customHeight="1" x14ac:dyDescent="0.25">
      <c r="A56" s="25">
        <v>29</v>
      </c>
      <c r="B56" s="46" t="s">
        <v>75</v>
      </c>
      <c r="C56" s="47" t="s">
        <v>76</v>
      </c>
      <c r="D56" s="8" t="s">
        <v>15</v>
      </c>
      <c r="E56" s="25"/>
      <c r="F56" s="30">
        <f>[3]бакалавриат!U40</f>
        <v>29</v>
      </c>
      <c r="G56" s="27"/>
      <c r="H56" s="31">
        <f>[3]бакалавриат!V40</f>
        <v>7</v>
      </c>
    </row>
    <row r="57" spans="1:8" s="48" customFormat="1" ht="18.75" customHeight="1" x14ac:dyDescent="0.25">
      <c r="A57" s="49"/>
      <c r="B57" s="49"/>
      <c r="C57" s="49" t="s">
        <v>77</v>
      </c>
      <c r="D57" s="50"/>
      <c r="E57" s="227">
        <f>E42+E33+E26+E11+E6</f>
        <v>1863</v>
      </c>
      <c r="F57" s="228"/>
      <c r="G57" s="227">
        <f>G42+G33+G26+G11+G6</f>
        <v>2557</v>
      </c>
      <c r="H57" s="229"/>
    </row>
    <row r="58" spans="1:8" s="48" customFormat="1" ht="18.75" customHeight="1" x14ac:dyDescent="0.25">
      <c r="A58" s="190" t="s">
        <v>78</v>
      </c>
      <c r="B58" s="191"/>
      <c r="C58" s="191"/>
      <c r="D58" s="191"/>
      <c r="E58" s="191"/>
      <c r="F58" s="191"/>
      <c r="G58" s="191"/>
      <c r="H58" s="192"/>
    </row>
    <row r="59" spans="1:8" s="48" customFormat="1" ht="26.25" customHeight="1" thickBot="1" x14ac:dyDescent="0.3">
      <c r="A59" s="217" t="s">
        <v>20</v>
      </c>
      <c r="B59" s="217"/>
      <c r="C59" s="217"/>
      <c r="D59" s="188"/>
      <c r="E59" s="52"/>
      <c r="F59" s="53"/>
      <c r="G59" s="53"/>
      <c r="H59" s="53"/>
    </row>
    <row r="60" spans="1:8" s="48" customFormat="1" ht="21" customHeight="1" x14ac:dyDescent="0.25">
      <c r="A60" s="28">
        <v>1</v>
      </c>
      <c r="B60" s="22" t="s">
        <v>79</v>
      </c>
      <c r="C60" s="22" t="s">
        <v>80</v>
      </c>
      <c r="D60" s="8" t="s">
        <v>15</v>
      </c>
      <c r="E60" s="49"/>
      <c r="F60" s="54">
        <f>[3]специалитет!U15</f>
        <v>79</v>
      </c>
      <c r="G60" s="51"/>
      <c r="H60" s="54">
        <f>[3]специалитет!V15</f>
        <v>29</v>
      </c>
    </row>
    <row r="61" spans="1:8" s="48" customFormat="1" ht="20.25" customHeight="1" x14ac:dyDescent="0.25">
      <c r="A61" s="28">
        <v>2</v>
      </c>
      <c r="B61" s="22" t="s">
        <v>81</v>
      </c>
      <c r="C61" s="22" t="s">
        <v>82</v>
      </c>
      <c r="D61" s="8" t="s">
        <v>15</v>
      </c>
      <c r="E61" s="49"/>
      <c r="F61" s="54">
        <f>[3]специалитет!U14</f>
        <v>70</v>
      </c>
      <c r="G61" s="51"/>
      <c r="H61" s="54">
        <f>[3]специалитет!V14</f>
        <v>16</v>
      </c>
    </row>
    <row r="62" spans="1:8" s="48" customFormat="1" ht="23.25" customHeight="1" thickBot="1" x14ac:dyDescent="0.3">
      <c r="A62" s="218" t="s">
        <v>41</v>
      </c>
      <c r="B62" s="189"/>
      <c r="C62" s="189"/>
      <c r="D62" s="189"/>
      <c r="E62" s="52"/>
      <c r="F62" s="53"/>
      <c r="G62" s="53"/>
      <c r="H62" s="53"/>
    </row>
    <row r="63" spans="1:8" s="48" customFormat="1" ht="24" customHeight="1" x14ac:dyDescent="0.25">
      <c r="A63" s="28">
        <v>3</v>
      </c>
      <c r="B63" s="55" t="s">
        <v>84</v>
      </c>
      <c r="C63" s="56" t="s">
        <v>85</v>
      </c>
      <c r="D63" s="8" t="s">
        <v>15</v>
      </c>
      <c r="E63" s="57"/>
      <c r="F63" s="58">
        <f>[3]специалитет!U11</f>
        <v>76</v>
      </c>
      <c r="G63" s="59"/>
      <c r="H63" s="58">
        <f>[3]специалитет!V11</f>
        <v>10</v>
      </c>
    </row>
    <row r="64" spans="1:8" s="48" customFormat="1" ht="22.5" customHeight="1" x14ac:dyDescent="0.25">
      <c r="A64" s="199">
        <v>4</v>
      </c>
      <c r="B64" s="223" t="s">
        <v>86</v>
      </c>
      <c r="C64" s="203" t="s">
        <v>87</v>
      </c>
      <c r="D64" s="8" t="s">
        <v>15</v>
      </c>
      <c r="E64" s="49"/>
      <c r="F64" s="54">
        <f>[3]специалитет!U12</f>
        <v>87</v>
      </c>
      <c r="G64" s="51"/>
      <c r="H64" s="54">
        <f>[3]специалитет!V12</f>
        <v>15</v>
      </c>
    </row>
    <row r="65" spans="1:8" s="48" customFormat="1" ht="23.25" customHeight="1" x14ac:dyDescent="0.25">
      <c r="A65" s="200"/>
      <c r="B65" s="224"/>
      <c r="C65" s="224"/>
      <c r="D65" s="8" t="s">
        <v>18</v>
      </c>
      <c r="E65" s="49"/>
      <c r="F65" s="51">
        <v>1</v>
      </c>
      <c r="G65" s="51"/>
      <c r="H65" s="51">
        <v>59</v>
      </c>
    </row>
    <row r="66" spans="1:8" s="48" customFormat="1" ht="26.25" customHeight="1" thickBot="1" x14ac:dyDescent="0.3">
      <c r="A66" s="188" t="s">
        <v>88</v>
      </c>
      <c r="B66" s="189"/>
      <c r="C66" s="189"/>
      <c r="D66" s="189"/>
      <c r="E66" s="52"/>
      <c r="F66" s="53"/>
      <c r="G66" s="53"/>
      <c r="H66" s="53"/>
    </row>
    <row r="67" spans="1:8" s="48" customFormat="1" ht="24.75" customHeight="1" x14ac:dyDescent="0.25">
      <c r="A67" s="5">
        <v>5</v>
      </c>
      <c r="B67" s="61" t="s">
        <v>89</v>
      </c>
      <c r="C67" s="7" t="s">
        <v>90</v>
      </c>
      <c r="D67" s="8" t="s">
        <v>15</v>
      </c>
      <c r="E67" s="57"/>
      <c r="F67" s="58">
        <f>[3]специалитет!U8</f>
        <v>383</v>
      </c>
      <c r="G67" s="59"/>
      <c r="H67" s="58">
        <f>[3]специалитет!V8</f>
        <v>361</v>
      </c>
    </row>
    <row r="68" spans="1:8" s="48" customFormat="1" ht="20.25" customHeight="1" x14ac:dyDescent="0.25">
      <c r="A68" s="28">
        <v>6</v>
      </c>
      <c r="B68" s="60" t="s">
        <v>91</v>
      </c>
      <c r="C68" s="22" t="s">
        <v>92</v>
      </c>
      <c r="D68" s="8" t="s">
        <v>15</v>
      </c>
      <c r="E68" s="49"/>
      <c r="F68" s="54">
        <f>[3]специалитет!U9</f>
        <v>95</v>
      </c>
      <c r="G68" s="51"/>
      <c r="H68" s="54">
        <f>[3]специалитет!V9</f>
        <v>37</v>
      </c>
    </row>
    <row r="69" spans="1:8" s="48" customFormat="1" ht="24.75" customHeight="1" thickBot="1" x14ac:dyDescent="0.3">
      <c r="A69" s="188" t="s">
        <v>49</v>
      </c>
      <c r="B69" s="189"/>
      <c r="C69" s="189"/>
      <c r="D69" s="189"/>
      <c r="E69" s="52"/>
      <c r="F69" s="53"/>
      <c r="G69" s="53"/>
      <c r="H69" s="53"/>
    </row>
    <row r="70" spans="1:8" s="48" customFormat="1" ht="21.75" customHeight="1" x14ac:dyDescent="0.25">
      <c r="A70" s="219">
        <v>7</v>
      </c>
      <c r="B70" s="225" t="s">
        <v>94</v>
      </c>
      <c r="C70" s="225" t="s">
        <v>95</v>
      </c>
      <c r="D70" s="8" t="s">
        <v>15</v>
      </c>
      <c r="E70" s="49"/>
      <c r="F70" s="54">
        <f>[3]специалитет!U54</f>
        <v>15</v>
      </c>
      <c r="G70" s="51"/>
      <c r="H70" s="54">
        <f>[3]специалитет!V54</f>
        <v>31</v>
      </c>
    </row>
    <row r="71" spans="1:8" s="48" customFormat="1" ht="22.5" customHeight="1" x14ac:dyDescent="0.25">
      <c r="A71" s="220"/>
      <c r="B71" s="226"/>
      <c r="C71" s="226"/>
      <c r="D71" s="8" t="s">
        <v>18</v>
      </c>
      <c r="E71" s="49"/>
      <c r="F71" s="51">
        <v>0</v>
      </c>
      <c r="G71" s="51"/>
      <c r="H71" s="51">
        <v>21</v>
      </c>
    </row>
    <row r="72" spans="1:8" s="48" customFormat="1" ht="30" customHeight="1" x14ac:dyDescent="0.25">
      <c r="A72" s="28"/>
      <c r="B72" s="22"/>
      <c r="C72" s="49" t="s">
        <v>77</v>
      </c>
      <c r="D72" s="62"/>
      <c r="E72" s="49"/>
      <c r="F72" s="63">
        <f>SUM(F59:G71)</f>
        <v>806</v>
      </c>
      <c r="G72" s="63"/>
      <c r="H72" s="63">
        <f>SUM(H59:H71)</f>
        <v>579</v>
      </c>
    </row>
    <row r="73" spans="1:8" s="48" customFormat="1" ht="23.25" customHeight="1" x14ac:dyDescent="0.25">
      <c r="A73" s="190" t="s">
        <v>96</v>
      </c>
      <c r="B73" s="191"/>
      <c r="C73" s="191"/>
      <c r="D73" s="191"/>
      <c r="E73" s="191"/>
      <c r="F73" s="191"/>
      <c r="G73" s="191"/>
      <c r="H73" s="192"/>
    </row>
    <row r="74" spans="1:8" s="48" customFormat="1" ht="23.25" customHeight="1" thickBot="1" x14ac:dyDescent="0.3">
      <c r="A74" s="217" t="s">
        <v>12</v>
      </c>
      <c r="B74" s="217"/>
      <c r="C74" s="217"/>
      <c r="D74" s="188"/>
      <c r="E74" s="52"/>
      <c r="F74" s="52"/>
      <c r="G74" s="52"/>
      <c r="H74" s="52"/>
    </row>
    <row r="75" spans="1:8" s="48" customFormat="1" ht="19.5" customHeight="1" x14ac:dyDescent="0.25">
      <c r="A75" s="64">
        <v>1</v>
      </c>
      <c r="B75" s="64" t="s">
        <v>97</v>
      </c>
      <c r="C75" s="65" t="s">
        <v>14</v>
      </c>
      <c r="D75" s="8" t="s">
        <v>15</v>
      </c>
      <c r="E75" s="57"/>
      <c r="F75" s="59">
        <f>[3]магистратура!I9</f>
        <v>8</v>
      </c>
      <c r="G75" s="59"/>
      <c r="H75" s="59">
        <f>[3]магистратура!J9</f>
        <v>0</v>
      </c>
    </row>
    <row r="76" spans="1:8" s="48" customFormat="1" ht="18.75" customHeight="1" x14ac:dyDescent="0.25">
      <c r="A76" s="211">
        <v>2</v>
      </c>
      <c r="B76" s="212" t="s">
        <v>98</v>
      </c>
      <c r="C76" s="213" t="s">
        <v>17</v>
      </c>
      <c r="D76" s="8" t="s">
        <v>15</v>
      </c>
      <c r="E76" s="49"/>
      <c r="F76" s="51">
        <f>[3]магистратура!I8</f>
        <v>19</v>
      </c>
      <c r="G76" s="51"/>
      <c r="H76" s="51">
        <f>[3]магистратура!J8</f>
        <v>23</v>
      </c>
    </row>
    <row r="77" spans="1:8" s="48" customFormat="1" ht="18.75" customHeight="1" x14ac:dyDescent="0.25">
      <c r="A77" s="206"/>
      <c r="B77" s="208"/>
      <c r="C77" s="210"/>
      <c r="D77" s="8" t="s">
        <v>18</v>
      </c>
      <c r="E77" s="49"/>
      <c r="F77" s="51">
        <v>0</v>
      </c>
      <c r="G77" s="51"/>
      <c r="H77" s="51">
        <v>143</v>
      </c>
    </row>
    <row r="78" spans="1:8" s="48" customFormat="1" ht="25.5" customHeight="1" thickBot="1" x14ac:dyDescent="0.3">
      <c r="A78" s="214" t="s">
        <v>20</v>
      </c>
      <c r="B78" s="215"/>
      <c r="C78" s="215"/>
      <c r="D78" s="216"/>
      <c r="E78" s="52"/>
      <c r="F78" s="53"/>
      <c r="G78" s="53"/>
      <c r="H78" s="53"/>
    </row>
    <row r="79" spans="1:8" s="48" customFormat="1" ht="18" customHeight="1" x14ac:dyDescent="0.25">
      <c r="A79" s="66">
        <v>3</v>
      </c>
      <c r="B79" s="64" t="s">
        <v>99</v>
      </c>
      <c r="C79" s="65" t="s">
        <v>22</v>
      </c>
      <c r="D79" s="8" t="s">
        <v>15</v>
      </c>
      <c r="E79" s="57"/>
      <c r="F79" s="59">
        <f>[3]магистратура!I11</f>
        <v>17</v>
      </c>
      <c r="G79" s="59"/>
      <c r="H79" s="59">
        <f>[3]магистратура!J11</f>
        <v>1</v>
      </c>
    </row>
    <row r="80" spans="1:8" s="48" customFormat="1" ht="17.25" customHeight="1" x14ac:dyDescent="0.25">
      <c r="A80" s="66">
        <v>4</v>
      </c>
      <c r="B80" s="67" t="s">
        <v>100</v>
      </c>
      <c r="C80" s="68" t="s">
        <v>101</v>
      </c>
      <c r="D80" s="8" t="s">
        <v>15</v>
      </c>
      <c r="E80" s="49"/>
      <c r="F80" s="59">
        <f>[3]магистратура!I12</f>
        <v>23</v>
      </c>
      <c r="G80" s="51"/>
      <c r="H80" s="59">
        <f>[3]магистратура!J12</f>
        <v>1</v>
      </c>
    </row>
    <row r="81" spans="1:8" s="48" customFormat="1" ht="30.75" customHeight="1" x14ac:dyDescent="0.25">
      <c r="A81" s="66">
        <v>5</v>
      </c>
      <c r="B81" s="69" t="s">
        <v>102</v>
      </c>
      <c r="C81" s="68" t="s">
        <v>103</v>
      </c>
      <c r="D81" s="8" t="s">
        <v>15</v>
      </c>
      <c r="E81" s="49"/>
      <c r="F81" s="59">
        <f>[3]магистратура!I13</f>
        <v>10</v>
      </c>
      <c r="G81" s="51"/>
      <c r="H81" s="59">
        <f>[3]магистратура!J13</f>
        <v>0</v>
      </c>
    </row>
    <row r="82" spans="1:8" s="48" customFormat="1" ht="20.25" customHeight="1" x14ac:dyDescent="0.25">
      <c r="A82" s="70">
        <v>6</v>
      </c>
      <c r="B82" s="71" t="s">
        <v>104</v>
      </c>
      <c r="C82" s="72" t="s">
        <v>30</v>
      </c>
      <c r="D82" s="8" t="s">
        <v>15</v>
      </c>
      <c r="E82" s="49"/>
      <c r="F82" s="59">
        <f>[3]магистратура!I14</f>
        <v>13</v>
      </c>
      <c r="G82" s="51"/>
      <c r="H82" s="59">
        <f>[3]магистратура!J14</f>
        <v>2</v>
      </c>
    </row>
    <row r="83" spans="1:8" s="48" customFormat="1" ht="20.25" customHeight="1" x14ac:dyDescent="0.25">
      <c r="A83" s="141">
        <v>7</v>
      </c>
      <c r="B83" s="140" t="s">
        <v>199</v>
      </c>
      <c r="C83" s="142" t="s">
        <v>200</v>
      </c>
      <c r="D83" s="139" t="s">
        <v>19</v>
      </c>
      <c r="E83" s="49"/>
      <c r="F83" s="59">
        <v>0</v>
      </c>
      <c r="G83" s="51"/>
      <c r="H83" s="59">
        <v>12</v>
      </c>
    </row>
    <row r="84" spans="1:8" s="48" customFormat="1" ht="23.25" customHeight="1" x14ac:dyDescent="0.25">
      <c r="A84" s="66">
        <v>8</v>
      </c>
      <c r="B84" s="73" t="s">
        <v>105</v>
      </c>
      <c r="C84" s="74" t="s">
        <v>32</v>
      </c>
      <c r="D84" s="8" t="s">
        <v>15</v>
      </c>
      <c r="E84" s="49"/>
      <c r="F84" s="59">
        <f>[3]магистратура!I15</f>
        <v>67</v>
      </c>
      <c r="G84" s="51"/>
      <c r="H84" s="59">
        <f>[3]магистратура!J15</f>
        <v>0</v>
      </c>
    </row>
    <row r="85" spans="1:8" s="48" customFormat="1" ht="20.25" customHeight="1" thickBot="1" x14ac:dyDescent="0.3">
      <c r="A85" s="215" t="s">
        <v>41</v>
      </c>
      <c r="B85" s="215"/>
      <c r="C85" s="215"/>
      <c r="D85" s="216"/>
      <c r="E85" s="52"/>
      <c r="F85" s="53"/>
      <c r="G85" s="53"/>
      <c r="H85" s="53"/>
    </row>
    <row r="86" spans="1:8" s="48" customFormat="1" ht="20.25" customHeight="1" x14ac:dyDescent="0.25">
      <c r="A86" s="75">
        <v>9</v>
      </c>
      <c r="B86" s="76" t="s">
        <v>106</v>
      </c>
      <c r="C86" s="77" t="s">
        <v>43</v>
      </c>
      <c r="D86" s="8" t="s">
        <v>15</v>
      </c>
      <c r="E86" s="57"/>
      <c r="F86" s="59">
        <f>[3]магистратура!I17</f>
        <v>16</v>
      </c>
      <c r="G86" s="59"/>
      <c r="H86" s="59">
        <f>[3]магистратура!J17</f>
        <v>7</v>
      </c>
    </row>
    <row r="87" spans="1:8" s="48" customFormat="1" ht="21" customHeight="1" x14ac:dyDescent="0.25">
      <c r="A87" s="70">
        <v>10</v>
      </c>
      <c r="B87" s="78" t="s">
        <v>107</v>
      </c>
      <c r="C87" s="72" t="s">
        <v>48</v>
      </c>
      <c r="D87" s="8" t="s">
        <v>15</v>
      </c>
      <c r="E87" s="49"/>
      <c r="F87" s="59">
        <f>[3]магистратура!I18</f>
        <v>0</v>
      </c>
      <c r="G87" s="51"/>
      <c r="H87" s="59">
        <f>[3]магистратура!J18</f>
        <v>0</v>
      </c>
    </row>
    <row r="88" spans="1:8" s="48" customFormat="1" ht="25.5" customHeight="1" thickBot="1" x14ac:dyDescent="0.3">
      <c r="A88" s="215" t="s">
        <v>49</v>
      </c>
      <c r="B88" s="215"/>
      <c r="C88" s="215"/>
      <c r="D88" s="216"/>
      <c r="E88" s="52"/>
      <c r="F88" s="53"/>
      <c r="G88" s="53"/>
      <c r="H88" s="53"/>
    </row>
    <row r="89" spans="1:8" s="48" customFormat="1" ht="15.75" customHeight="1" x14ac:dyDescent="0.25">
      <c r="A89" s="211">
        <v>11</v>
      </c>
      <c r="B89" s="212" t="s">
        <v>108</v>
      </c>
      <c r="C89" s="213" t="s">
        <v>51</v>
      </c>
      <c r="D89" s="8" t="s">
        <v>15</v>
      </c>
      <c r="E89" s="49"/>
      <c r="F89" s="51">
        <f>[3]магистратура!I20</f>
        <v>33</v>
      </c>
      <c r="G89" s="51"/>
      <c r="H89" s="51">
        <f>[3]магистратура!J20</f>
        <v>9</v>
      </c>
    </row>
    <row r="90" spans="1:8" s="48" customFormat="1" ht="21" customHeight="1" x14ac:dyDescent="0.25">
      <c r="A90" s="206"/>
      <c r="B90" s="208"/>
      <c r="C90" s="210"/>
      <c r="D90" s="8" t="s">
        <v>18</v>
      </c>
      <c r="E90" s="49"/>
      <c r="F90" s="51">
        <v>0</v>
      </c>
      <c r="G90" s="51"/>
      <c r="H90" s="51">
        <v>74</v>
      </c>
    </row>
    <row r="91" spans="1:8" s="48" customFormat="1" ht="18.75" customHeight="1" x14ac:dyDescent="0.25">
      <c r="A91" s="199">
        <v>12</v>
      </c>
      <c r="B91" s="201" t="s">
        <v>109</v>
      </c>
      <c r="C91" s="203" t="s">
        <v>93</v>
      </c>
      <c r="D91" s="8" t="s">
        <v>15</v>
      </c>
      <c r="E91" s="49"/>
      <c r="F91" s="51">
        <f>[3]магистратура!I21</f>
        <v>17</v>
      </c>
      <c r="G91" s="51"/>
      <c r="H91" s="51">
        <f>[3]магистратура!J21</f>
        <v>7</v>
      </c>
    </row>
    <row r="92" spans="1:8" s="48" customFormat="1" ht="21" customHeight="1" x14ac:dyDescent="0.25">
      <c r="A92" s="200"/>
      <c r="B92" s="202"/>
      <c r="C92" s="204"/>
      <c r="D92" s="8" t="s">
        <v>18</v>
      </c>
      <c r="E92" s="49"/>
      <c r="F92" s="51">
        <v>0</v>
      </c>
      <c r="G92" s="51"/>
      <c r="H92" s="51">
        <v>13</v>
      </c>
    </row>
    <row r="93" spans="1:8" s="48" customFormat="1" ht="21" customHeight="1" x14ac:dyDescent="0.25">
      <c r="A93" s="211">
        <v>13</v>
      </c>
      <c r="B93" s="212" t="s">
        <v>110</v>
      </c>
      <c r="C93" s="213" t="s">
        <v>53</v>
      </c>
      <c r="D93" s="8" t="s">
        <v>15</v>
      </c>
      <c r="E93" s="49"/>
      <c r="F93" s="51">
        <f>[3]магистратура!I22</f>
        <v>38</v>
      </c>
      <c r="G93" s="51"/>
      <c r="H93" s="51">
        <f>[3]магистратура!J22</f>
        <v>3</v>
      </c>
    </row>
    <row r="94" spans="1:8" s="48" customFormat="1" ht="18.75" customHeight="1" x14ac:dyDescent="0.25">
      <c r="A94" s="206"/>
      <c r="B94" s="208"/>
      <c r="C94" s="210"/>
      <c r="D94" s="79" t="s">
        <v>19</v>
      </c>
      <c r="E94" s="49"/>
      <c r="F94" s="51">
        <v>0</v>
      </c>
      <c r="G94" s="51"/>
      <c r="H94" s="51">
        <v>9</v>
      </c>
    </row>
    <row r="95" spans="1:8" s="48" customFormat="1" ht="21" customHeight="1" x14ac:dyDescent="0.25">
      <c r="A95" s="199">
        <v>14</v>
      </c>
      <c r="B95" s="201" t="s">
        <v>111</v>
      </c>
      <c r="C95" s="203" t="s">
        <v>55</v>
      </c>
      <c r="D95" s="8" t="s">
        <v>15</v>
      </c>
      <c r="E95" s="49"/>
      <c r="F95" s="51">
        <f>[3]магистратура!I23</f>
        <v>17</v>
      </c>
      <c r="G95" s="51"/>
      <c r="H95" s="51">
        <f>[3]магистратура!J23</f>
        <v>6</v>
      </c>
    </row>
    <row r="96" spans="1:8" s="48" customFormat="1" ht="21" customHeight="1" x14ac:dyDescent="0.25">
      <c r="A96" s="200"/>
      <c r="B96" s="202"/>
      <c r="C96" s="204"/>
      <c r="D96" s="8" t="s">
        <v>18</v>
      </c>
      <c r="E96" s="49"/>
      <c r="F96" s="51">
        <v>0</v>
      </c>
      <c r="G96" s="51"/>
      <c r="H96" s="51">
        <v>31</v>
      </c>
    </row>
    <row r="97" spans="1:8" s="48" customFormat="1" ht="21" customHeight="1" x14ac:dyDescent="0.25">
      <c r="A97" s="205">
        <v>15</v>
      </c>
      <c r="B97" s="207" t="s">
        <v>112</v>
      </c>
      <c r="C97" s="209" t="s">
        <v>57</v>
      </c>
      <c r="D97" s="8" t="s">
        <v>15</v>
      </c>
      <c r="E97" s="57"/>
      <c r="F97" s="59">
        <f>[3]магистратура!I24</f>
        <v>17</v>
      </c>
      <c r="G97" s="59"/>
      <c r="H97" s="59">
        <f>[3]магистратура!J24</f>
        <v>2</v>
      </c>
    </row>
    <row r="98" spans="1:8" s="48" customFormat="1" ht="15.75" customHeight="1" x14ac:dyDescent="0.25">
      <c r="A98" s="206"/>
      <c r="B98" s="208"/>
      <c r="C98" s="210"/>
      <c r="D98" s="8" t="s">
        <v>18</v>
      </c>
      <c r="E98" s="49"/>
      <c r="F98" s="51">
        <v>0</v>
      </c>
      <c r="G98" s="51"/>
      <c r="H98" s="51">
        <v>7</v>
      </c>
    </row>
    <row r="99" spans="1:8" s="48" customFormat="1" ht="27" customHeight="1" thickBot="1" x14ac:dyDescent="0.3">
      <c r="A99" s="188" t="s">
        <v>58</v>
      </c>
      <c r="B99" s="189"/>
      <c r="C99" s="189"/>
      <c r="D99" s="189"/>
      <c r="E99" s="52"/>
      <c r="F99" s="53"/>
      <c r="G99" s="53"/>
      <c r="H99" s="53"/>
    </row>
    <row r="100" spans="1:8" s="48" customFormat="1" ht="21.75" customHeight="1" x14ac:dyDescent="0.25">
      <c r="A100" s="28">
        <v>16</v>
      </c>
      <c r="B100" s="39" t="s">
        <v>113</v>
      </c>
      <c r="C100" s="22" t="s">
        <v>60</v>
      </c>
      <c r="D100" s="8" t="s">
        <v>15</v>
      </c>
      <c r="E100" s="49"/>
      <c r="F100" s="51">
        <f>[3]магистратура!I26</f>
        <v>17</v>
      </c>
      <c r="G100" s="51"/>
      <c r="H100" s="51">
        <f>[3]магистратура!J26</f>
        <v>7</v>
      </c>
    </row>
    <row r="101" spans="1:8" s="48" customFormat="1" ht="31.5" customHeight="1" x14ac:dyDescent="0.25">
      <c r="A101" s="28">
        <v>17</v>
      </c>
      <c r="B101" s="80" t="s">
        <v>114</v>
      </c>
      <c r="C101" s="81" t="s">
        <v>62</v>
      </c>
      <c r="D101" s="8" t="s">
        <v>15</v>
      </c>
      <c r="E101" s="49"/>
      <c r="F101" s="51">
        <f>[3]магистратура!I27</f>
        <v>26</v>
      </c>
      <c r="G101" s="51"/>
      <c r="H101" s="51">
        <f>[3]магистратура!J27</f>
        <v>0</v>
      </c>
    </row>
    <row r="102" spans="1:8" s="48" customFormat="1" ht="19.5" customHeight="1" x14ac:dyDescent="0.25">
      <c r="A102" s="28">
        <v>18</v>
      </c>
      <c r="B102" s="39" t="s">
        <v>115</v>
      </c>
      <c r="C102" s="7" t="s">
        <v>64</v>
      </c>
      <c r="D102" s="8" t="s">
        <v>15</v>
      </c>
      <c r="E102" s="57"/>
      <c r="F102" s="51">
        <f>[3]магистратура!I28</f>
        <v>18</v>
      </c>
      <c r="G102" s="59"/>
      <c r="H102" s="51">
        <f>[3]магистратура!J28</f>
        <v>0</v>
      </c>
    </row>
    <row r="103" spans="1:8" s="48" customFormat="1" ht="23.25" customHeight="1" x14ac:dyDescent="0.25">
      <c r="A103" s="25">
        <v>19</v>
      </c>
      <c r="B103" s="39" t="s">
        <v>116</v>
      </c>
      <c r="C103" s="22" t="s">
        <v>70</v>
      </c>
      <c r="D103" s="8" t="s">
        <v>15</v>
      </c>
      <c r="E103" s="49"/>
      <c r="F103" s="51">
        <f>[3]магистратура!I29</f>
        <v>26</v>
      </c>
      <c r="G103" s="51"/>
      <c r="H103" s="51">
        <f>[3]магистратура!J29</f>
        <v>4</v>
      </c>
    </row>
    <row r="104" spans="1:8" s="48" customFormat="1" ht="18.75" customHeight="1" x14ac:dyDescent="0.25">
      <c r="A104" s="28">
        <v>20</v>
      </c>
      <c r="B104" s="39" t="s">
        <v>117</v>
      </c>
      <c r="C104" s="22" t="s">
        <v>68</v>
      </c>
      <c r="D104" s="8" t="s">
        <v>15</v>
      </c>
      <c r="E104" s="49"/>
      <c r="F104" s="51">
        <f>[3]магистратура!I30</f>
        <v>19</v>
      </c>
      <c r="G104" s="51"/>
      <c r="H104" s="51">
        <f>[3]магистратура!J30</f>
        <v>1</v>
      </c>
    </row>
    <row r="105" spans="1:8" s="48" customFormat="1" ht="22.5" customHeight="1" x14ac:dyDescent="0.25">
      <c r="A105" s="82">
        <v>21</v>
      </c>
      <c r="B105" s="83" t="s">
        <v>118</v>
      </c>
      <c r="C105" s="84" t="s">
        <v>66</v>
      </c>
      <c r="D105" s="8" t="s">
        <v>15</v>
      </c>
      <c r="E105" s="49"/>
      <c r="F105" s="51">
        <f>[3]магистратура!I31</f>
        <v>0</v>
      </c>
      <c r="G105" s="51"/>
      <c r="H105" s="51">
        <f>[3]магистратура!J31</f>
        <v>0</v>
      </c>
    </row>
    <row r="106" spans="1:8" s="48" customFormat="1" ht="22.5" customHeight="1" x14ac:dyDescent="0.25">
      <c r="A106" s="82"/>
      <c r="B106" s="83"/>
      <c r="C106" s="49" t="s">
        <v>77</v>
      </c>
      <c r="D106" s="8"/>
      <c r="E106" s="49"/>
      <c r="F106" s="85">
        <f>SUM(F75:G105)</f>
        <v>401</v>
      </c>
      <c r="G106" s="85"/>
      <c r="H106" s="85">
        <f>SUM(H75:H105)</f>
        <v>362</v>
      </c>
    </row>
    <row r="107" spans="1:8" s="48" customFormat="1" ht="22.5" customHeight="1" x14ac:dyDescent="0.3">
      <c r="A107" s="82"/>
      <c r="B107" s="83"/>
      <c r="C107" s="86" t="s">
        <v>119</v>
      </c>
      <c r="D107" s="8"/>
      <c r="E107" s="49"/>
      <c r="F107" s="87">
        <f>F106+F72+E57</f>
        <v>3070</v>
      </c>
      <c r="G107" s="87"/>
      <c r="H107" s="87">
        <f>H106+H72+G57</f>
        <v>3498</v>
      </c>
    </row>
    <row r="108" spans="1:8" s="48" customFormat="1" ht="22.5" customHeight="1" x14ac:dyDescent="0.25">
      <c r="A108" s="190" t="s">
        <v>120</v>
      </c>
      <c r="B108" s="191"/>
      <c r="C108" s="191"/>
      <c r="D108" s="191"/>
      <c r="E108" s="191"/>
      <c r="F108" s="191"/>
      <c r="G108" s="191"/>
      <c r="H108" s="192"/>
    </row>
    <row r="109" spans="1:8" s="48" customFormat="1" ht="18.75" customHeight="1" x14ac:dyDescent="0.25">
      <c r="A109" s="88">
        <v>1</v>
      </c>
      <c r="B109" s="83" t="s">
        <v>121</v>
      </c>
      <c r="C109" s="84" t="s">
        <v>122</v>
      </c>
      <c r="D109" s="8" t="s">
        <v>15</v>
      </c>
      <c r="E109" s="49"/>
      <c r="F109" s="51">
        <v>21</v>
      </c>
      <c r="G109" s="51"/>
      <c r="H109" s="51">
        <v>1</v>
      </c>
    </row>
    <row r="110" spans="1:8" s="48" customFormat="1" ht="18.75" customHeight="1" x14ac:dyDescent="0.25">
      <c r="A110" s="88">
        <v>2</v>
      </c>
      <c r="B110" s="83" t="s">
        <v>123</v>
      </c>
      <c r="C110" s="84" t="s">
        <v>124</v>
      </c>
      <c r="D110" s="8" t="s">
        <v>15</v>
      </c>
      <c r="E110" s="49"/>
      <c r="F110" s="51">
        <v>2</v>
      </c>
      <c r="G110" s="51"/>
      <c r="H110" s="51">
        <v>0</v>
      </c>
    </row>
    <row r="111" spans="1:8" s="48" customFormat="1" ht="18.75" customHeight="1" x14ac:dyDescent="0.25">
      <c r="A111" s="88">
        <v>3</v>
      </c>
      <c r="B111" s="83" t="s">
        <v>125</v>
      </c>
      <c r="C111" s="84" t="s">
        <v>126</v>
      </c>
      <c r="D111" s="8" t="s">
        <v>15</v>
      </c>
      <c r="E111" s="49"/>
      <c r="F111" s="51">
        <v>34</v>
      </c>
      <c r="G111" s="51"/>
      <c r="H111" s="51">
        <v>0</v>
      </c>
    </row>
    <row r="112" spans="1:8" s="48" customFormat="1" ht="18.75" customHeight="1" x14ac:dyDescent="0.25">
      <c r="A112" s="88">
        <v>4</v>
      </c>
      <c r="B112" s="83" t="s">
        <v>127</v>
      </c>
      <c r="C112" s="84" t="s">
        <v>128</v>
      </c>
      <c r="D112" s="8" t="s">
        <v>15</v>
      </c>
      <c r="E112" s="49"/>
      <c r="F112" s="51">
        <v>4</v>
      </c>
      <c r="G112" s="51"/>
      <c r="H112" s="51">
        <v>1</v>
      </c>
    </row>
    <row r="113" spans="1:8" s="48" customFormat="1" ht="18.75" customHeight="1" x14ac:dyDescent="0.25">
      <c r="A113" s="88">
        <v>5</v>
      </c>
      <c r="B113" s="83" t="s">
        <v>129</v>
      </c>
      <c r="C113" s="84" t="s">
        <v>130</v>
      </c>
      <c r="D113" s="8" t="s">
        <v>15</v>
      </c>
      <c r="E113" s="49"/>
      <c r="F113" s="51">
        <v>9</v>
      </c>
      <c r="G113" s="51"/>
      <c r="H113" s="51">
        <v>0</v>
      </c>
    </row>
    <row r="114" spans="1:8" s="48" customFormat="1" ht="18.75" customHeight="1" x14ac:dyDescent="0.25">
      <c r="A114" s="88">
        <v>6</v>
      </c>
      <c r="B114" s="83" t="s">
        <v>131</v>
      </c>
      <c r="C114" s="84" t="s">
        <v>132</v>
      </c>
      <c r="D114" s="8" t="s">
        <v>15</v>
      </c>
      <c r="E114" s="49"/>
      <c r="F114" s="51">
        <v>21</v>
      </c>
      <c r="G114" s="51"/>
      <c r="H114" s="51">
        <v>0</v>
      </c>
    </row>
    <row r="115" spans="1:8" s="48" customFormat="1" ht="18.75" customHeight="1" x14ac:dyDescent="0.25">
      <c r="A115" s="88">
        <v>7</v>
      </c>
      <c r="B115" s="83" t="s">
        <v>133</v>
      </c>
      <c r="C115" s="84" t="s">
        <v>134</v>
      </c>
      <c r="D115" s="8" t="s">
        <v>15</v>
      </c>
      <c r="E115" s="49"/>
      <c r="F115" s="51">
        <v>6</v>
      </c>
      <c r="G115" s="51"/>
      <c r="H115" s="51">
        <v>0</v>
      </c>
    </row>
    <row r="116" spans="1:8" s="48" customFormat="1" ht="18.75" customHeight="1" x14ac:dyDescent="0.25">
      <c r="A116" s="88">
        <v>8</v>
      </c>
      <c r="B116" s="83" t="s">
        <v>135</v>
      </c>
      <c r="C116" s="84" t="s">
        <v>136</v>
      </c>
      <c r="D116" s="8" t="s">
        <v>15</v>
      </c>
      <c r="E116" s="49"/>
      <c r="F116" s="51">
        <v>3</v>
      </c>
      <c r="G116" s="51"/>
      <c r="H116" s="51">
        <v>0</v>
      </c>
    </row>
    <row r="117" spans="1:8" s="48" customFormat="1" ht="18.75" customHeight="1" x14ac:dyDescent="0.25">
      <c r="A117" s="88">
        <v>9</v>
      </c>
      <c r="B117" s="83" t="s">
        <v>137</v>
      </c>
      <c r="C117" s="84" t="s">
        <v>138</v>
      </c>
      <c r="D117" s="8" t="s">
        <v>15</v>
      </c>
      <c r="E117" s="49"/>
      <c r="F117" s="51">
        <v>13</v>
      </c>
      <c r="G117" s="51"/>
      <c r="H117" s="51">
        <v>0</v>
      </c>
    </row>
    <row r="118" spans="1:8" s="48" customFormat="1" ht="18.75" customHeight="1" x14ac:dyDescent="0.25">
      <c r="A118" s="88">
        <v>10</v>
      </c>
      <c r="B118" s="83" t="s">
        <v>139</v>
      </c>
      <c r="C118" s="84" t="s">
        <v>140</v>
      </c>
      <c r="D118" s="8" t="s">
        <v>15</v>
      </c>
      <c r="E118" s="49"/>
      <c r="F118" s="51">
        <v>6</v>
      </c>
      <c r="G118" s="51"/>
      <c r="H118" s="51">
        <v>0</v>
      </c>
    </row>
    <row r="119" spans="1:8" s="48" customFormat="1" ht="18.75" customHeight="1" x14ac:dyDescent="0.25">
      <c r="A119" s="88">
        <v>11</v>
      </c>
      <c r="B119" s="83" t="s">
        <v>141</v>
      </c>
      <c r="C119" s="84" t="s">
        <v>142</v>
      </c>
      <c r="D119" s="8" t="s">
        <v>15</v>
      </c>
      <c r="E119" s="49"/>
      <c r="F119" s="51">
        <v>3</v>
      </c>
      <c r="G119" s="51"/>
      <c r="H119" s="51">
        <v>0</v>
      </c>
    </row>
    <row r="120" spans="1:8" s="48" customFormat="1" ht="18.75" customHeight="1" x14ac:dyDescent="0.25">
      <c r="A120" s="88">
        <v>12</v>
      </c>
      <c r="B120" s="83" t="s">
        <v>143</v>
      </c>
      <c r="C120" s="84" t="s">
        <v>144</v>
      </c>
      <c r="D120" s="8" t="s">
        <v>15</v>
      </c>
      <c r="E120" s="49"/>
      <c r="F120" s="51">
        <v>5</v>
      </c>
      <c r="G120" s="51"/>
      <c r="H120" s="51">
        <v>1</v>
      </c>
    </row>
    <row r="121" spans="1:8" s="48" customFormat="1" ht="28.5" customHeight="1" x14ac:dyDescent="0.25">
      <c r="A121" s="88">
        <v>13</v>
      </c>
      <c r="B121" s="89" t="s">
        <v>145</v>
      </c>
      <c r="C121" s="81" t="s">
        <v>146</v>
      </c>
      <c r="D121" s="8" t="s">
        <v>15</v>
      </c>
      <c r="E121" s="49"/>
      <c r="F121" s="51">
        <v>11</v>
      </c>
      <c r="G121" s="51"/>
      <c r="H121" s="51">
        <v>0</v>
      </c>
    </row>
    <row r="122" spans="1:8" s="48" customFormat="1" ht="18.75" customHeight="1" x14ac:dyDescent="0.25">
      <c r="A122" s="88">
        <v>14</v>
      </c>
      <c r="B122" s="83" t="s">
        <v>147</v>
      </c>
      <c r="C122" s="84" t="s">
        <v>148</v>
      </c>
      <c r="D122" s="8" t="s">
        <v>15</v>
      </c>
      <c r="E122" s="49"/>
      <c r="F122" s="51">
        <v>15</v>
      </c>
      <c r="G122" s="51"/>
      <c r="H122" s="51">
        <v>1</v>
      </c>
    </row>
    <row r="123" spans="1:8" s="48" customFormat="1" ht="18.75" customHeight="1" x14ac:dyDescent="0.25">
      <c r="A123" s="88">
        <v>15</v>
      </c>
      <c r="B123" s="83" t="s">
        <v>149</v>
      </c>
      <c r="C123" s="84" t="s">
        <v>150</v>
      </c>
      <c r="D123" s="8" t="s">
        <v>15</v>
      </c>
      <c r="E123" s="49"/>
      <c r="F123" s="51">
        <v>2</v>
      </c>
      <c r="G123" s="51"/>
      <c r="H123" s="51">
        <v>0</v>
      </c>
    </row>
    <row r="124" spans="1:8" s="48" customFormat="1" ht="18.75" customHeight="1" x14ac:dyDescent="0.25">
      <c r="A124" s="88">
        <v>16</v>
      </c>
      <c r="B124" s="83" t="s">
        <v>151</v>
      </c>
      <c r="C124" s="84" t="s">
        <v>92</v>
      </c>
      <c r="D124" s="8" t="s">
        <v>15</v>
      </c>
      <c r="E124" s="49"/>
      <c r="F124" s="51">
        <v>21</v>
      </c>
      <c r="G124" s="51"/>
      <c r="H124" s="51">
        <v>0</v>
      </c>
    </row>
    <row r="125" spans="1:8" s="48" customFormat="1" ht="18.75" customHeight="1" x14ac:dyDescent="0.25">
      <c r="A125" s="88">
        <v>17</v>
      </c>
      <c r="B125" s="83" t="s">
        <v>152</v>
      </c>
      <c r="C125" s="84" t="s">
        <v>153</v>
      </c>
      <c r="D125" s="8" t="s">
        <v>15</v>
      </c>
      <c r="E125" s="49"/>
      <c r="F125" s="51">
        <v>3</v>
      </c>
      <c r="G125" s="51"/>
      <c r="H125" s="51">
        <v>0</v>
      </c>
    </row>
    <row r="126" spans="1:8" s="48" customFormat="1" ht="18.75" customHeight="1" x14ac:dyDescent="0.25">
      <c r="A126" s="88">
        <v>18</v>
      </c>
      <c r="B126" s="90" t="s">
        <v>154</v>
      </c>
      <c r="C126" s="84" t="s">
        <v>155</v>
      </c>
      <c r="D126" s="8" t="s">
        <v>15</v>
      </c>
      <c r="E126" s="49"/>
      <c r="F126" s="51">
        <v>19</v>
      </c>
      <c r="G126" s="51"/>
      <c r="H126" s="51">
        <v>1</v>
      </c>
    </row>
    <row r="127" spans="1:8" s="48" customFormat="1" ht="18.75" customHeight="1" x14ac:dyDescent="0.25">
      <c r="A127" s="88">
        <v>19</v>
      </c>
      <c r="B127" s="83" t="s">
        <v>156</v>
      </c>
      <c r="C127" s="84" t="s">
        <v>157</v>
      </c>
      <c r="D127" s="8" t="s">
        <v>15</v>
      </c>
      <c r="E127" s="49"/>
      <c r="F127" s="51">
        <v>2</v>
      </c>
      <c r="G127" s="51"/>
      <c r="H127" s="51">
        <v>1</v>
      </c>
    </row>
    <row r="128" spans="1:8" s="48" customFormat="1" ht="18.75" customHeight="1" x14ac:dyDescent="0.25">
      <c r="A128" s="88">
        <v>20</v>
      </c>
      <c r="B128" s="83" t="s">
        <v>158</v>
      </c>
      <c r="C128" s="84" t="s">
        <v>159</v>
      </c>
      <c r="D128" s="8" t="s">
        <v>15</v>
      </c>
      <c r="E128" s="49"/>
      <c r="F128" s="51">
        <v>1</v>
      </c>
      <c r="G128" s="51"/>
      <c r="H128" s="51">
        <v>0</v>
      </c>
    </row>
    <row r="129" spans="1:8" s="48" customFormat="1" ht="18.75" customHeight="1" x14ac:dyDescent="0.25">
      <c r="A129" s="88">
        <v>21</v>
      </c>
      <c r="B129" s="83" t="s">
        <v>160</v>
      </c>
      <c r="C129" s="84" t="s">
        <v>161</v>
      </c>
      <c r="D129" s="8" t="s">
        <v>15</v>
      </c>
      <c r="E129" s="49"/>
      <c r="F129" s="51">
        <v>24</v>
      </c>
      <c r="G129" s="51"/>
      <c r="H129" s="51"/>
    </row>
    <row r="130" spans="1:8" s="48" customFormat="1" ht="18.75" customHeight="1" x14ac:dyDescent="0.25">
      <c r="A130" s="88">
        <v>22</v>
      </c>
      <c r="B130" s="83" t="s">
        <v>162</v>
      </c>
      <c r="C130" s="84" t="s">
        <v>163</v>
      </c>
      <c r="D130" s="8" t="s">
        <v>15</v>
      </c>
      <c r="E130" s="49"/>
      <c r="F130" s="51">
        <v>4</v>
      </c>
      <c r="G130" s="51"/>
      <c r="H130" s="51">
        <v>0</v>
      </c>
    </row>
    <row r="131" spans="1:8" s="48" customFormat="1" ht="18.75" customHeight="1" x14ac:dyDescent="0.25">
      <c r="A131" s="88">
        <v>23</v>
      </c>
      <c r="B131" s="83" t="s">
        <v>164</v>
      </c>
      <c r="C131" s="84" t="s">
        <v>165</v>
      </c>
      <c r="D131" s="8" t="s">
        <v>15</v>
      </c>
      <c r="E131" s="49"/>
      <c r="F131" s="51">
        <v>1</v>
      </c>
      <c r="G131" s="51"/>
      <c r="H131" s="51">
        <v>0</v>
      </c>
    </row>
    <row r="132" spans="1:8" s="48" customFormat="1" ht="18.75" customHeight="1" x14ac:dyDescent="0.25">
      <c r="A132" s="88">
        <v>24</v>
      </c>
      <c r="B132" s="83" t="s">
        <v>166</v>
      </c>
      <c r="C132" s="84" t="s">
        <v>167</v>
      </c>
      <c r="D132" s="8" t="s">
        <v>15</v>
      </c>
      <c r="E132" s="49"/>
      <c r="F132" s="51">
        <v>6</v>
      </c>
      <c r="G132" s="51"/>
      <c r="H132" s="51">
        <v>0</v>
      </c>
    </row>
    <row r="133" spans="1:8" s="48" customFormat="1" ht="18.75" customHeight="1" x14ac:dyDescent="0.25">
      <c r="A133" s="88">
        <v>25</v>
      </c>
      <c r="B133" s="83" t="s">
        <v>168</v>
      </c>
      <c r="C133" s="84" t="s">
        <v>169</v>
      </c>
      <c r="D133" s="8" t="s">
        <v>15</v>
      </c>
      <c r="E133" s="49"/>
      <c r="F133" s="51">
        <v>15</v>
      </c>
      <c r="G133" s="51"/>
      <c r="H133" s="51">
        <v>1</v>
      </c>
    </row>
    <row r="134" spans="1:8" s="48" customFormat="1" ht="18.75" customHeight="1" x14ac:dyDescent="0.25">
      <c r="A134" s="88">
        <v>26</v>
      </c>
      <c r="B134" s="83" t="s">
        <v>170</v>
      </c>
      <c r="C134" s="84" t="s">
        <v>171</v>
      </c>
      <c r="D134" s="8" t="s">
        <v>15</v>
      </c>
      <c r="E134" s="49"/>
      <c r="F134" s="51">
        <v>4</v>
      </c>
      <c r="G134" s="51"/>
      <c r="H134" s="51">
        <v>0</v>
      </c>
    </row>
    <row r="135" spans="1:8" s="48" customFormat="1" ht="18.75" customHeight="1" x14ac:dyDescent="0.25">
      <c r="A135" s="88"/>
      <c r="B135" s="83"/>
      <c r="C135" s="91" t="s">
        <v>172</v>
      </c>
      <c r="D135" s="8"/>
      <c r="E135" s="49"/>
      <c r="F135" s="49">
        <f>SUM(F109:F134)</f>
        <v>255</v>
      </c>
      <c r="G135" s="49"/>
      <c r="H135" s="49">
        <f>SUM(H109:H134)</f>
        <v>7</v>
      </c>
    </row>
    <row r="136" spans="1:8" customFormat="1" ht="22.5" customHeight="1" x14ac:dyDescent="0.25">
      <c r="A136" s="193" t="s">
        <v>173</v>
      </c>
      <c r="B136" s="194"/>
      <c r="C136" s="194"/>
      <c r="D136" s="194"/>
      <c r="E136" s="194"/>
      <c r="F136" s="194"/>
      <c r="G136" s="194"/>
      <c r="H136" s="195"/>
    </row>
    <row r="137" spans="1:8" customFormat="1" ht="20.25" customHeight="1" thickBot="1" x14ac:dyDescent="0.25">
      <c r="A137" s="164" t="s">
        <v>12</v>
      </c>
      <c r="B137" s="164"/>
      <c r="C137" s="164"/>
      <c r="D137" s="164"/>
      <c r="E137" s="92"/>
      <c r="F137" s="93"/>
      <c r="G137" s="93"/>
      <c r="H137" s="93"/>
    </row>
    <row r="138" spans="1:8" customFormat="1" ht="15" customHeight="1" x14ac:dyDescent="0.25">
      <c r="A138" s="196">
        <v>1</v>
      </c>
      <c r="B138" s="197" t="s">
        <v>174</v>
      </c>
      <c r="C138" s="198" t="s">
        <v>17</v>
      </c>
      <c r="D138" s="94" t="s">
        <v>15</v>
      </c>
      <c r="E138" s="95"/>
      <c r="F138" s="96">
        <v>16</v>
      </c>
      <c r="G138" s="96"/>
      <c r="H138" s="96">
        <v>1</v>
      </c>
    </row>
    <row r="139" spans="1:8" customFormat="1" ht="15" customHeight="1" x14ac:dyDescent="0.25">
      <c r="A139" s="181"/>
      <c r="B139" s="182"/>
      <c r="C139" s="184"/>
      <c r="D139" s="97" t="s">
        <v>18</v>
      </c>
      <c r="E139" s="98"/>
      <c r="F139" s="99">
        <v>8</v>
      </c>
      <c r="G139" s="99"/>
      <c r="H139" s="99">
        <v>0</v>
      </c>
    </row>
    <row r="140" spans="1:8" customFormat="1" ht="15" customHeight="1" x14ac:dyDescent="0.25">
      <c r="A140" s="180">
        <v>2</v>
      </c>
      <c r="B140" s="182" t="s">
        <v>175</v>
      </c>
      <c r="C140" s="183" t="s">
        <v>176</v>
      </c>
      <c r="D140" s="97" t="s">
        <v>15</v>
      </c>
      <c r="E140" s="98"/>
      <c r="F140" s="99">
        <v>4</v>
      </c>
      <c r="G140" s="99"/>
      <c r="H140" s="99">
        <v>1</v>
      </c>
    </row>
    <row r="141" spans="1:8" customFormat="1" ht="15" customHeight="1" x14ac:dyDescent="0.25">
      <c r="A141" s="181"/>
      <c r="B141" s="182"/>
      <c r="C141" s="184"/>
      <c r="D141" s="97" t="s">
        <v>18</v>
      </c>
      <c r="E141" s="98"/>
      <c r="F141" s="99">
        <v>3</v>
      </c>
      <c r="G141" s="99"/>
      <c r="H141" s="99">
        <v>3</v>
      </c>
    </row>
    <row r="142" spans="1:8" customFormat="1" ht="12.75" customHeight="1" x14ac:dyDescent="0.2">
      <c r="A142" s="185" t="s">
        <v>20</v>
      </c>
      <c r="B142" s="186"/>
      <c r="C142" s="186"/>
      <c r="D142" s="186"/>
      <c r="E142" s="186"/>
      <c r="F142" s="186"/>
      <c r="G142" s="186"/>
      <c r="H142" s="187"/>
    </row>
    <row r="143" spans="1:8" customFormat="1" ht="15" customHeight="1" x14ac:dyDescent="0.2">
      <c r="A143" s="174">
        <v>3</v>
      </c>
      <c r="B143" s="174" t="s">
        <v>177</v>
      </c>
      <c r="C143" s="152" t="s">
        <v>178</v>
      </c>
      <c r="D143" s="100" t="s">
        <v>15</v>
      </c>
      <c r="E143" s="101"/>
      <c r="F143" s="102">
        <v>3</v>
      </c>
      <c r="G143" s="102"/>
      <c r="H143" s="102"/>
    </row>
    <row r="144" spans="1:8" customFormat="1" ht="15" customHeight="1" x14ac:dyDescent="0.2">
      <c r="A144" s="175"/>
      <c r="B144" s="175"/>
      <c r="C144" s="155"/>
      <c r="D144" s="100" t="s">
        <v>18</v>
      </c>
      <c r="E144" s="101"/>
      <c r="F144" s="102">
        <v>2</v>
      </c>
      <c r="G144" s="102"/>
      <c r="H144" s="102"/>
    </row>
    <row r="145" spans="1:8" customFormat="1" ht="15" customHeight="1" x14ac:dyDescent="0.25">
      <c r="A145" s="178">
        <v>4</v>
      </c>
      <c r="B145" s="178" t="s">
        <v>179</v>
      </c>
      <c r="C145" s="152" t="s">
        <v>180</v>
      </c>
      <c r="D145" s="103" t="s">
        <v>15</v>
      </c>
      <c r="E145" s="104"/>
      <c r="F145" s="105">
        <v>11</v>
      </c>
      <c r="G145" s="105"/>
      <c r="H145" s="106"/>
    </row>
    <row r="146" spans="1:8" customFormat="1" ht="15" customHeight="1" x14ac:dyDescent="0.25">
      <c r="A146" s="179"/>
      <c r="B146" s="179"/>
      <c r="C146" s="155"/>
      <c r="D146" s="103" t="s">
        <v>18</v>
      </c>
      <c r="E146" s="104"/>
      <c r="F146" s="105">
        <v>9</v>
      </c>
      <c r="G146" s="105"/>
      <c r="H146" s="106"/>
    </row>
    <row r="147" spans="1:8" customFormat="1" ht="15" customHeight="1" x14ac:dyDescent="0.25">
      <c r="A147" s="178">
        <v>5</v>
      </c>
      <c r="B147" s="178" t="s">
        <v>181</v>
      </c>
      <c r="C147" s="152" t="s">
        <v>182</v>
      </c>
      <c r="D147" s="103" t="s">
        <v>15</v>
      </c>
      <c r="E147" s="104"/>
      <c r="F147" s="105">
        <v>8</v>
      </c>
      <c r="G147" s="105"/>
      <c r="H147" s="106"/>
    </row>
    <row r="148" spans="1:8" customFormat="1" ht="15" customHeight="1" x14ac:dyDescent="0.25">
      <c r="A148" s="179"/>
      <c r="B148" s="179"/>
      <c r="C148" s="155"/>
      <c r="D148" s="103" t="s">
        <v>18</v>
      </c>
      <c r="E148" s="104"/>
      <c r="F148" s="105">
        <v>3</v>
      </c>
      <c r="G148" s="105"/>
      <c r="H148" s="106"/>
    </row>
    <row r="149" spans="1:8" customFormat="1" ht="15" customHeight="1" x14ac:dyDescent="0.25">
      <c r="A149" s="148">
        <v>6</v>
      </c>
      <c r="B149" s="174" t="s">
        <v>183</v>
      </c>
      <c r="C149" s="152" t="s">
        <v>184</v>
      </c>
      <c r="D149" s="103" t="s">
        <v>15</v>
      </c>
      <c r="E149" s="104"/>
      <c r="F149" s="105">
        <v>8</v>
      </c>
      <c r="G149" s="105"/>
      <c r="H149" s="108"/>
    </row>
    <row r="150" spans="1:8" customFormat="1" ht="15" customHeight="1" x14ac:dyDescent="0.25">
      <c r="A150" s="149"/>
      <c r="B150" s="175"/>
      <c r="C150" s="155"/>
      <c r="D150" s="100" t="s">
        <v>18</v>
      </c>
      <c r="E150" s="104"/>
      <c r="F150" s="105">
        <v>3</v>
      </c>
      <c r="G150" s="105"/>
      <c r="H150" s="105"/>
    </row>
    <row r="151" spans="1:8" customFormat="1" ht="15" customHeight="1" x14ac:dyDescent="0.25">
      <c r="A151" s="148">
        <v>7</v>
      </c>
      <c r="B151" s="174" t="s">
        <v>185</v>
      </c>
      <c r="C151" s="152" t="s">
        <v>83</v>
      </c>
      <c r="D151" s="103" t="s">
        <v>15</v>
      </c>
      <c r="E151" s="104"/>
      <c r="F151" s="105">
        <v>8</v>
      </c>
      <c r="G151" s="105"/>
      <c r="H151" s="105"/>
    </row>
    <row r="152" spans="1:8" customFormat="1" ht="15" customHeight="1" x14ac:dyDescent="0.25">
      <c r="A152" s="149"/>
      <c r="B152" s="175"/>
      <c r="C152" s="155"/>
      <c r="D152" s="103" t="s">
        <v>18</v>
      </c>
      <c r="E152" s="104"/>
      <c r="F152" s="105">
        <v>4</v>
      </c>
      <c r="G152" s="105"/>
      <c r="H152" s="105"/>
    </row>
    <row r="153" spans="1:8" customFormat="1" ht="23.25" customHeight="1" thickBot="1" x14ac:dyDescent="0.3">
      <c r="A153" s="164" t="s">
        <v>41</v>
      </c>
      <c r="B153" s="164"/>
      <c r="C153" s="164"/>
      <c r="D153" s="159"/>
      <c r="E153" s="92"/>
      <c r="F153" s="109"/>
      <c r="G153" s="109"/>
      <c r="H153" s="109"/>
    </row>
    <row r="154" spans="1:8" customFormat="1" ht="18.75" customHeight="1" x14ac:dyDescent="0.25">
      <c r="A154" s="110">
        <v>8</v>
      </c>
      <c r="B154" s="111">
        <v>37043</v>
      </c>
      <c r="C154" s="112" t="s">
        <v>186</v>
      </c>
      <c r="D154" s="113" t="s">
        <v>15</v>
      </c>
      <c r="E154" s="114"/>
      <c r="F154" s="115">
        <v>5</v>
      </c>
      <c r="G154" s="115"/>
      <c r="H154" s="115"/>
    </row>
    <row r="155" spans="1:8" customFormat="1" ht="12.75" customHeight="1" x14ac:dyDescent="0.2">
      <c r="A155" s="148">
        <v>9</v>
      </c>
      <c r="B155" s="157">
        <v>37045</v>
      </c>
      <c r="C155" s="152" t="s">
        <v>187</v>
      </c>
      <c r="D155" s="174" t="s">
        <v>15</v>
      </c>
      <c r="E155" s="176"/>
      <c r="F155" s="172">
        <v>3</v>
      </c>
      <c r="G155" s="172"/>
      <c r="H155" s="172"/>
    </row>
    <row r="156" spans="1:8" customFormat="1" ht="10.5" customHeight="1" x14ac:dyDescent="0.2">
      <c r="A156" s="149"/>
      <c r="B156" s="162"/>
      <c r="C156" s="155"/>
      <c r="D156" s="175"/>
      <c r="E156" s="177"/>
      <c r="F156" s="173"/>
      <c r="G156" s="173"/>
      <c r="H156" s="173"/>
    </row>
    <row r="157" spans="1:8" customFormat="1" ht="15" customHeight="1" x14ac:dyDescent="0.25">
      <c r="A157" s="148">
        <v>10</v>
      </c>
      <c r="B157" s="157">
        <v>37046</v>
      </c>
      <c r="C157" s="152" t="s">
        <v>188</v>
      </c>
      <c r="D157" s="116" t="s">
        <v>15</v>
      </c>
      <c r="E157" s="117"/>
      <c r="F157" s="108">
        <v>8</v>
      </c>
      <c r="G157" s="108"/>
      <c r="H157" s="108"/>
    </row>
    <row r="158" spans="1:8" customFormat="1" ht="15" customHeight="1" x14ac:dyDescent="0.25">
      <c r="A158" s="149"/>
      <c r="B158" s="162"/>
      <c r="C158" s="155"/>
      <c r="D158" s="118" t="s">
        <v>18</v>
      </c>
      <c r="E158" s="104"/>
      <c r="F158" s="105">
        <v>2</v>
      </c>
      <c r="G158" s="105"/>
      <c r="H158" s="105"/>
    </row>
    <row r="159" spans="1:8" customFormat="1" ht="15" customHeight="1" x14ac:dyDescent="0.25">
      <c r="A159" s="148">
        <v>11</v>
      </c>
      <c r="B159" s="157">
        <v>37048</v>
      </c>
      <c r="C159" s="152" t="s">
        <v>189</v>
      </c>
      <c r="D159" s="119" t="s">
        <v>15</v>
      </c>
      <c r="E159" s="104"/>
      <c r="F159" s="105">
        <v>55</v>
      </c>
      <c r="G159" s="105"/>
      <c r="H159" s="105"/>
    </row>
    <row r="160" spans="1:8" customFormat="1" ht="15" customHeight="1" x14ac:dyDescent="0.25">
      <c r="A160" s="149"/>
      <c r="B160" s="162"/>
      <c r="C160" s="155"/>
      <c r="D160" s="119" t="s">
        <v>18</v>
      </c>
      <c r="E160" s="104"/>
      <c r="F160" s="105">
        <v>10</v>
      </c>
      <c r="G160" s="105"/>
      <c r="H160" s="105"/>
    </row>
    <row r="161" spans="1:8" customFormat="1" ht="15" customHeight="1" x14ac:dyDescent="0.25">
      <c r="A161" s="148">
        <v>12</v>
      </c>
      <c r="B161" s="157">
        <v>37072</v>
      </c>
      <c r="C161" s="152" t="s">
        <v>190</v>
      </c>
      <c r="D161" s="119" t="s">
        <v>15</v>
      </c>
      <c r="E161" s="104"/>
      <c r="F161" s="105">
        <v>2</v>
      </c>
      <c r="G161" s="105"/>
      <c r="H161" s="105"/>
    </row>
    <row r="162" spans="1:8" customFormat="1" ht="15" customHeight="1" x14ac:dyDescent="0.25">
      <c r="A162" s="149"/>
      <c r="B162" s="162"/>
      <c r="C162" s="155"/>
      <c r="D162" s="119" t="s">
        <v>18</v>
      </c>
      <c r="E162" s="104"/>
      <c r="F162" s="105">
        <v>1</v>
      </c>
      <c r="G162" s="105"/>
      <c r="H162" s="105"/>
    </row>
    <row r="163" spans="1:8" customFormat="1" ht="15" customHeight="1" x14ac:dyDescent="0.25">
      <c r="A163" s="148">
        <v>13</v>
      </c>
      <c r="B163" s="157" t="s">
        <v>177</v>
      </c>
      <c r="C163" s="152" t="s">
        <v>178</v>
      </c>
      <c r="D163" s="120" t="s">
        <v>15</v>
      </c>
      <c r="E163" s="104"/>
      <c r="F163" s="105">
        <v>3</v>
      </c>
      <c r="G163" s="105"/>
      <c r="H163" s="105"/>
    </row>
    <row r="164" spans="1:8" customFormat="1" ht="15" customHeight="1" x14ac:dyDescent="0.25">
      <c r="A164" s="149"/>
      <c r="B164" s="162"/>
      <c r="C164" s="155"/>
      <c r="D164" s="119" t="s">
        <v>18</v>
      </c>
      <c r="E164" s="104"/>
      <c r="F164" s="105">
        <v>1</v>
      </c>
      <c r="G164" s="105"/>
      <c r="H164" s="105"/>
    </row>
    <row r="165" spans="1:8" customFormat="1" ht="15" customHeight="1" x14ac:dyDescent="0.25">
      <c r="A165" s="148">
        <v>14</v>
      </c>
      <c r="B165" s="157" t="s">
        <v>175</v>
      </c>
      <c r="C165" s="152" t="s">
        <v>176</v>
      </c>
      <c r="D165" s="119" t="s">
        <v>15</v>
      </c>
      <c r="E165" s="104"/>
      <c r="F165" s="105">
        <v>1</v>
      </c>
      <c r="G165" s="105"/>
      <c r="H165" s="105"/>
    </row>
    <row r="166" spans="1:8" customFormat="1" ht="15" customHeight="1" x14ac:dyDescent="0.25">
      <c r="A166" s="149"/>
      <c r="B166" s="162"/>
      <c r="C166" s="155"/>
      <c r="D166" s="119" t="s">
        <v>18</v>
      </c>
      <c r="E166" s="104"/>
      <c r="F166" s="105"/>
      <c r="G166" s="105"/>
      <c r="H166" s="105"/>
    </row>
    <row r="167" spans="1:8" customFormat="1" ht="30.75" customHeight="1" thickBot="1" x14ac:dyDescent="0.3">
      <c r="A167" s="164" t="s">
        <v>49</v>
      </c>
      <c r="B167" s="164"/>
      <c r="C167" s="164"/>
      <c r="D167" s="159"/>
      <c r="E167" s="92"/>
      <c r="F167" s="109"/>
      <c r="G167" s="109"/>
      <c r="H167" s="109"/>
    </row>
    <row r="168" spans="1:8" customFormat="1" ht="15" customHeight="1" x14ac:dyDescent="0.25">
      <c r="A168" s="165">
        <v>15</v>
      </c>
      <c r="B168" s="166" t="s">
        <v>191</v>
      </c>
      <c r="C168" s="168" t="s">
        <v>192</v>
      </c>
      <c r="D168" s="121" t="s">
        <v>15</v>
      </c>
      <c r="E168" s="117"/>
      <c r="F168" s="108">
        <v>28</v>
      </c>
      <c r="G168" s="108"/>
      <c r="H168" s="108">
        <v>1</v>
      </c>
    </row>
    <row r="169" spans="1:8" customFormat="1" ht="15" customHeight="1" x14ac:dyDescent="0.25">
      <c r="A169" s="156"/>
      <c r="B169" s="167"/>
      <c r="C169" s="169"/>
      <c r="D169" s="122" t="s">
        <v>18</v>
      </c>
      <c r="E169" s="104"/>
      <c r="F169" s="105">
        <v>13</v>
      </c>
      <c r="G169" s="105"/>
      <c r="H169" s="105">
        <v>6</v>
      </c>
    </row>
    <row r="170" spans="1:8" customFormat="1" ht="23.25" customHeight="1" thickBot="1" x14ac:dyDescent="0.3">
      <c r="A170" s="164" t="s">
        <v>58</v>
      </c>
      <c r="B170" s="164"/>
      <c r="C170" s="164"/>
      <c r="D170" s="159"/>
      <c r="E170" s="92"/>
      <c r="F170" s="109"/>
      <c r="G170" s="109"/>
      <c r="H170" s="109"/>
    </row>
    <row r="171" spans="1:8" customFormat="1" ht="15" customHeight="1" x14ac:dyDescent="0.25">
      <c r="A171" s="165">
        <v>16</v>
      </c>
      <c r="B171" s="170">
        <v>37043</v>
      </c>
      <c r="C171" s="171" t="s">
        <v>186</v>
      </c>
      <c r="D171" s="103" t="s">
        <v>15</v>
      </c>
      <c r="E171" s="117"/>
      <c r="F171" s="108">
        <v>10</v>
      </c>
      <c r="G171" s="108"/>
      <c r="H171" s="108"/>
    </row>
    <row r="172" spans="1:8" customFormat="1" ht="15" customHeight="1" x14ac:dyDescent="0.25">
      <c r="A172" s="149"/>
      <c r="B172" s="162"/>
      <c r="C172" s="155"/>
      <c r="D172" s="103" t="s">
        <v>18</v>
      </c>
      <c r="E172" s="104"/>
      <c r="F172" s="105">
        <v>1</v>
      </c>
      <c r="G172" s="105"/>
      <c r="H172" s="105"/>
    </row>
    <row r="173" spans="1:8" customFormat="1" ht="15" customHeight="1" x14ac:dyDescent="0.25">
      <c r="A173" s="123">
        <v>17</v>
      </c>
      <c r="B173" s="124">
        <v>37045</v>
      </c>
      <c r="C173" s="125" t="s">
        <v>187</v>
      </c>
      <c r="D173" s="103" t="s">
        <v>15</v>
      </c>
      <c r="E173" s="104"/>
      <c r="F173" s="105">
        <v>6</v>
      </c>
      <c r="G173" s="105"/>
      <c r="H173" s="105"/>
    </row>
    <row r="174" spans="1:8" customFormat="1" ht="15" customHeight="1" x14ac:dyDescent="0.25">
      <c r="A174" s="148">
        <v>18</v>
      </c>
      <c r="B174" s="157">
        <v>37051</v>
      </c>
      <c r="C174" s="152" t="s">
        <v>68</v>
      </c>
      <c r="D174" s="120" t="s">
        <v>15</v>
      </c>
      <c r="E174" s="104"/>
      <c r="F174" s="105">
        <v>45</v>
      </c>
      <c r="G174" s="105"/>
      <c r="H174" s="105"/>
    </row>
    <row r="175" spans="1:8" customFormat="1" ht="15" customHeight="1" x14ac:dyDescent="0.25">
      <c r="A175" s="156"/>
      <c r="B175" s="158"/>
      <c r="C175" s="153"/>
      <c r="D175" s="120" t="s">
        <v>18</v>
      </c>
      <c r="E175" s="104"/>
      <c r="F175" s="105">
        <v>3</v>
      </c>
      <c r="G175" s="105"/>
      <c r="H175" s="105"/>
    </row>
    <row r="176" spans="1:8" customFormat="1" ht="15" customHeight="1" x14ac:dyDescent="0.25">
      <c r="A176" s="126">
        <v>19</v>
      </c>
      <c r="B176" s="127">
        <v>37052</v>
      </c>
      <c r="C176" s="101" t="s">
        <v>193</v>
      </c>
      <c r="D176" s="120" t="s">
        <v>15</v>
      </c>
      <c r="E176" s="104"/>
      <c r="F176" s="105">
        <v>7</v>
      </c>
      <c r="G176" s="105"/>
      <c r="H176" s="105"/>
    </row>
    <row r="177" spans="1:9" customFormat="1" ht="30" customHeight="1" thickBot="1" x14ac:dyDescent="0.3">
      <c r="A177" s="159" t="s">
        <v>88</v>
      </c>
      <c r="B177" s="160"/>
      <c r="C177" s="161"/>
      <c r="D177" s="160"/>
      <c r="E177" s="92"/>
      <c r="F177" s="109"/>
      <c r="G177" s="109"/>
      <c r="H177" s="109"/>
    </row>
    <row r="178" spans="1:9" customFormat="1" ht="15" customHeight="1" x14ac:dyDescent="0.25">
      <c r="A178" s="128">
        <v>20</v>
      </c>
      <c r="B178" s="111">
        <v>37048</v>
      </c>
      <c r="C178" s="101" t="s">
        <v>189</v>
      </c>
      <c r="D178" s="119" t="s">
        <v>15</v>
      </c>
      <c r="E178" s="104"/>
      <c r="F178" s="105">
        <v>2</v>
      </c>
      <c r="G178" s="105"/>
      <c r="H178" s="105"/>
    </row>
    <row r="179" spans="1:9" customFormat="1" ht="15" customHeight="1" x14ac:dyDescent="0.25">
      <c r="A179" s="148">
        <v>21</v>
      </c>
      <c r="B179" s="158">
        <v>37072</v>
      </c>
      <c r="C179" s="163" t="s">
        <v>194</v>
      </c>
      <c r="D179" s="120" t="s">
        <v>15</v>
      </c>
      <c r="E179" s="117"/>
      <c r="F179" s="108">
        <v>13</v>
      </c>
      <c r="G179" s="108"/>
      <c r="H179" s="108"/>
    </row>
    <row r="180" spans="1:9" customFormat="1" ht="15" customHeight="1" x14ac:dyDescent="0.25">
      <c r="A180" s="149"/>
      <c r="B180" s="162"/>
      <c r="C180" s="163"/>
      <c r="D180" s="129" t="s">
        <v>18</v>
      </c>
      <c r="E180" s="104"/>
      <c r="F180" s="105">
        <v>4</v>
      </c>
      <c r="G180" s="105"/>
      <c r="H180" s="105"/>
    </row>
    <row r="181" spans="1:9" customFormat="1" ht="15" customHeight="1" x14ac:dyDescent="0.25">
      <c r="A181" s="148">
        <v>22</v>
      </c>
      <c r="B181" s="150" t="s">
        <v>195</v>
      </c>
      <c r="C181" s="152" t="s">
        <v>196</v>
      </c>
      <c r="D181" s="120" t="s">
        <v>15</v>
      </c>
      <c r="E181" s="104"/>
      <c r="F181" s="105">
        <v>50</v>
      </c>
      <c r="G181" s="105"/>
      <c r="H181" s="105"/>
    </row>
    <row r="182" spans="1:9" customFormat="1" ht="15" customHeight="1" x14ac:dyDescent="0.25">
      <c r="A182" s="149"/>
      <c r="B182" s="151"/>
      <c r="C182" s="153"/>
      <c r="D182" s="120" t="s">
        <v>18</v>
      </c>
      <c r="E182" s="104"/>
      <c r="F182" s="105">
        <v>43</v>
      </c>
      <c r="G182" s="105"/>
      <c r="H182" s="105"/>
    </row>
    <row r="183" spans="1:9" customFormat="1" ht="15" customHeight="1" x14ac:dyDescent="0.25">
      <c r="A183" s="148">
        <v>23</v>
      </c>
      <c r="B183" s="150" t="s">
        <v>197</v>
      </c>
      <c r="C183" s="152" t="s">
        <v>198</v>
      </c>
      <c r="D183" s="120" t="s">
        <v>15</v>
      </c>
      <c r="E183" s="104"/>
      <c r="F183" s="105">
        <v>3</v>
      </c>
      <c r="G183" s="105"/>
      <c r="H183" s="105"/>
    </row>
    <row r="184" spans="1:9" customFormat="1" ht="15" customHeight="1" x14ac:dyDescent="0.25">
      <c r="A184" s="149"/>
      <c r="B184" s="154"/>
      <c r="C184" s="155"/>
      <c r="D184" s="122" t="s">
        <v>18</v>
      </c>
      <c r="E184" s="104"/>
      <c r="F184" s="105">
        <v>3</v>
      </c>
      <c r="G184" s="105"/>
      <c r="H184" s="105"/>
    </row>
    <row r="185" spans="1:9" customFormat="1" ht="15" customHeight="1" x14ac:dyDescent="0.25">
      <c r="A185" s="104"/>
      <c r="B185" s="104"/>
      <c r="C185" s="130" t="s">
        <v>172</v>
      </c>
      <c r="D185" s="131"/>
      <c r="E185" s="104"/>
      <c r="F185" s="143">
        <f>SUM(F145:F184,F143:F144,F138:F141)</f>
        <v>412</v>
      </c>
      <c r="G185" s="143"/>
      <c r="H185" s="143">
        <f>SUM(H145:H184,H143:H144,H138:H141)</f>
        <v>12</v>
      </c>
    </row>
    <row r="186" spans="1:9" customFormat="1" ht="22.5" customHeight="1" x14ac:dyDescent="0.2">
      <c r="A186" s="104"/>
      <c r="B186" s="104"/>
      <c r="C186" s="130" t="s">
        <v>77</v>
      </c>
      <c r="D186" s="251">
        <f>F186+H186</f>
        <v>7254</v>
      </c>
      <c r="E186" s="130"/>
      <c r="F186" s="130">
        <f>F185+F135+F107</f>
        <v>3737</v>
      </c>
      <c r="G186" s="130"/>
      <c r="H186" s="130">
        <f t="shared" ref="G186:H186" si="0">H185+H135+H107</f>
        <v>3517</v>
      </c>
      <c r="I186" s="252"/>
    </row>
    <row r="187" spans="1:9" customFormat="1" x14ac:dyDescent="0.2">
      <c r="D187" s="107"/>
    </row>
    <row r="188" spans="1:9" s="2" customFormat="1" x14ac:dyDescent="0.2">
      <c r="A188" s="144"/>
      <c r="B188" s="145"/>
      <c r="C188" s="146"/>
      <c r="D188" s="132"/>
    </row>
    <row r="189" spans="1:9" s="2" customFormat="1" x14ac:dyDescent="0.2">
      <c r="A189" s="144"/>
      <c r="B189" s="145"/>
      <c r="C189" s="146"/>
      <c r="D189" s="132"/>
    </row>
    <row r="190" spans="1:9" s="2" customFormat="1" x14ac:dyDescent="0.2">
      <c r="A190" s="144"/>
      <c r="B190" s="145"/>
      <c r="C190" s="146"/>
      <c r="D190" s="132"/>
    </row>
    <row r="191" spans="1:9" s="2" customFormat="1" x14ac:dyDescent="0.2">
      <c r="A191" s="144"/>
      <c r="B191" s="145"/>
      <c r="C191" s="146"/>
      <c r="D191" s="132"/>
    </row>
    <row r="192" spans="1:9" s="2" customFormat="1" x14ac:dyDescent="0.2">
      <c r="A192" s="144"/>
      <c r="B192" s="145"/>
      <c r="C192" s="146"/>
      <c r="D192" s="132"/>
    </row>
    <row r="193" spans="1:4" s="2" customFormat="1" x14ac:dyDescent="0.2">
      <c r="A193" s="144"/>
      <c r="B193" s="145"/>
      <c r="C193" s="146"/>
      <c r="D193" s="132"/>
    </row>
    <row r="194" spans="1:4" s="2" customFormat="1" x14ac:dyDescent="0.2">
      <c r="A194" s="144"/>
      <c r="B194" s="145"/>
      <c r="C194" s="146"/>
      <c r="D194" s="132"/>
    </row>
    <row r="195" spans="1:4" s="2" customFormat="1" x14ac:dyDescent="0.2">
      <c r="A195" s="144"/>
      <c r="B195" s="145"/>
      <c r="C195" s="146"/>
      <c r="D195" s="132"/>
    </row>
    <row r="196" spans="1:4" s="2" customFormat="1" x14ac:dyDescent="0.2">
      <c r="A196" s="144"/>
      <c r="B196" s="145"/>
      <c r="C196" s="146"/>
      <c r="D196" s="132"/>
    </row>
    <row r="197" spans="1:4" s="2" customFormat="1" x14ac:dyDescent="0.2">
      <c r="A197" s="144"/>
      <c r="B197" s="147"/>
      <c r="C197" s="146"/>
      <c r="D197" s="132"/>
    </row>
    <row r="198" spans="1:4" s="2" customFormat="1" x14ac:dyDescent="0.2">
      <c r="A198" s="144"/>
      <c r="B198" s="147"/>
      <c r="C198" s="146"/>
      <c r="D198" s="132"/>
    </row>
    <row r="199" spans="1:4" s="2" customFormat="1" x14ac:dyDescent="0.2">
      <c r="A199" s="144"/>
      <c r="B199" s="147"/>
      <c r="C199" s="146"/>
      <c r="D199" s="132"/>
    </row>
    <row r="200" spans="1:4" s="2" customFormat="1" ht="15" x14ac:dyDescent="0.2">
      <c r="A200" s="133"/>
      <c r="B200" s="134"/>
      <c r="C200" s="135"/>
      <c r="D200" s="132"/>
    </row>
    <row r="201" spans="1:4" s="2" customFormat="1" ht="15" x14ac:dyDescent="0.2">
      <c r="A201" s="133"/>
      <c r="B201" s="136"/>
      <c r="C201" s="34"/>
      <c r="D201" s="137"/>
    </row>
    <row r="202" spans="1:4" s="2" customFormat="1" x14ac:dyDescent="0.2">
      <c r="D202" s="3"/>
    </row>
    <row r="203" spans="1:4" s="2" customFormat="1" x14ac:dyDescent="0.2">
      <c r="D203" s="3"/>
    </row>
    <row r="204" spans="1:4" s="2" customFormat="1" x14ac:dyDescent="0.2">
      <c r="D204" s="3"/>
    </row>
    <row r="205" spans="1:4" s="2" customFormat="1" x14ac:dyDescent="0.2">
      <c r="D205" s="3"/>
    </row>
    <row r="206" spans="1:4" s="2" customFormat="1" x14ac:dyDescent="0.2">
      <c r="D206" s="3"/>
    </row>
    <row r="207" spans="1:4" s="2" customFormat="1" x14ac:dyDescent="0.2">
      <c r="D207" s="3"/>
    </row>
    <row r="208" spans="1:4" s="2" customFormat="1" x14ac:dyDescent="0.2">
      <c r="D208" s="3"/>
    </row>
    <row r="209" spans="4:4" s="2" customFormat="1" x14ac:dyDescent="0.2">
      <c r="D209" s="3"/>
    </row>
    <row r="210" spans="4:4" s="2" customFormat="1" x14ac:dyDescent="0.2">
      <c r="D210" s="3"/>
    </row>
    <row r="211" spans="4:4" s="2" customFormat="1" x14ac:dyDescent="0.2">
      <c r="D211" s="3"/>
    </row>
    <row r="212" spans="4:4" s="2" customFormat="1" x14ac:dyDescent="0.2">
      <c r="D212" s="3"/>
    </row>
    <row r="213" spans="4:4" s="2" customFormat="1" x14ac:dyDescent="0.2">
      <c r="D213" s="3"/>
    </row>
    <row r="214" spans="4:4" s="2" customFormat="1" x14ac:dyDescent="0.2">
      <c r="D214" s="3"/>
    </row>
    <row r="215" spans="4:4" s="2" customFormat="1" x14ac:dyDescent="0.2">
      <c r="D215" s="3"/>
    </row>
    <row r="216" spans="4:4" s="2" customFormat="1" x14ac:dyDescent="0.2">
      <c r="D216" s="3"/>
    </row>
    <row r="217" spans="4:4" s="2" customFormat="1" x14ac:dyDescent="0.2">
      <c r="D217" s="3"/>
    </row>
    <row r="218" spans="4:4" s="2" customFormat="1" x14ac:dyDescent="0.2">
      <c r="D218" s="3"/>
    </row>
    <row r="219" spans="4:4" s="2" customFormat="1" x14ac:dyDescent="0.2">
      <c r="D219" s="3"/>
    </row>
    <row r="220" spans="4:4" s="2" customFormat="1" x14ac:dyDescent="0.2">
      <c r="D220" s="3"/>
    </row>
    <row r="221" spans="4:4" s="2" customFormat="1" x14ac:dyDescent="0.2">
      <c r="D221" s="3"/>
    </row>
    <row r="222" spans="4:4" s="2" customFormat="1" x14ac:dyDescent="0.2">
      <c r="D222" s="3"/>
    </row>
    <row r="223" spans="4:4" s="2" customFormat="1" x14ac:dyDescent="0.2">
      <c r="D223" s="3"/>
    </row>
    <row r="224" spans="4:4" s="2" customFormat="1" x14ac:dyDescent="0.2">
      <c r="D224" s="3"/>
    </row>
    <row r="225" spans="4:4" s="2" customFormat="1" x14ac:dyDescent="0.2">
      <c r="D225" s="3"/>
    </row>
    <row r="226" spans="4:4" s="2" customFormat="1" x14ac:dyDescent="0.2">
      <c r="D226" s="3"/>
    </row>
    <row r="227" spans="4:4" s="2" customFormat="1" x14ac:dyDescent="0.2">
      <c r="D227" s="3"/>
    </row>
    <row r="228" spans="4:4" s="2" customFormat="1" x14ac:dyDescent="0.2">
      <c r="D228" s="3"/>
    </row>
    <row r="229" spans="4:4" s="2" customFormat="1" x14ac:dyDescent="0.2">
      <c r="D229" s="3"/>
    </row>
    <row r="230" spans="4:4" s="2" customFormat="1" x14ac:dyDescent="0.2">
      <c r="D230" s="3"/>
    </row>
    <row r="231" spans="4:4" s="2" customFormat="1" x14ac:dyDescent="0.2">
      <c r="D231" s="3"/>
    </row>
    <row r="232" spans="4:4" s="2" customFormat="1" x14ac:dyDescent="0.2">
      <c r="D232" s="3"/>
    </row>
    <row r="233" spans="4:4" s="2" customFormat="1" x14ac:dyDescent="0.2">
      <c r="D233" s="3"/>
    </row>
    <row r="234" spans="4:4" s="2" customFormat="1" x14ac:dyDescent="0.2">
      <c r="D234" s="3"/>
    </row>
    <row r="235" spans="4:4" s="2" customFormat="1" x14ac:dyDescent="0.2">
      <c r="D235" s="3"/>
    </row>
    <row r="236" spans="4:4" s="2" customFormat="1" x14ac:dyDescent="0.2">
      <c r="D236" s="3"/>
    </row>
    <row r="237" spans="4:4" s="2" customFormat="1" x14ac:dyDescent="0.2">
      <c r="D237" s="3"/>
    </row>
    <row r="238" spans="4:4" s="2" customFormat="1" x14ac:dyDescent="0.2">
      <c r="D238" s="3"/>
    </row>
    <row r="239" spans="4:4" s="2" customFormat="1" x14ac:dyDescent="0.2">
      <c r="D239" s="3"/>
    </row>
    <row r="240" spans="4:4" s="2" customFormat="1" x14ac:dyDescent="0.2">
      <c r="D240" s="3"/>
    </row>
    <row r="241" spans="4:4" s="2" customFormat="1" x14ac:dyDescent="0.2">
      <c r="D241" s="3"/>
    </row>
    <row r="242" spans="4:4" s="2" customFormat="1" x14ac:dyDescent="0.2">
      <c r="D242" s="3"/>
    </row>
    <row r="243" spans="4:4" s="2" customFormat="1" x14ac:dyDescent="0.2">
      <c r="D243" s="3"/>
    </row>
    <row r="244" spans="4:4" s="2" customFormat="1" x14ac:dyDescent="0.2">
      <c r="D244" s="3"/>
    </row>
    <row r="245" spans="4:4" s="2" customFormat="1" x14ac:dyDescent="0.2">
      <c r="D245" s="3"/>
    </row>
    <row r="246" spans="4:4" s="2" customFormat="1" x14ac:dyDescent="0.2">
      <c r="D246" s="3"/>
    </row>
    <row r="247" spans="4:4" s="2" customFormat="1" x14ac:dyDescent="0.2">
      <c r="D247" s="3"/>
    </row>
    <row r="248" spans="4:4" s="2" customFormat="1" x14ac:dyDescent="0.2">
      <c r="D248" s="3"/>
    </row>
    <row r="249" spans="4:4" s="2" customFormat="1" x14ac:dyDescent="0.2">
      <c r="D249" s="3"/>
    </row>
    <row r="250" spans="4:4" s="2" customFormat="1" x14ac:dyDescent="0.2">
      <c r="D250" s="3"/>
    </row>
    <row r="251" spans="4:4" s="2" customFormat="1" x14ac:dyDescent="0.2">
      <c r="D251" s="3"/>
    </row>
    <row r="252" spans="4:4" s="2" customFormat="1" x14ac:dyDescent="0.2">
      <c r="D252" s="3"/>
    </row>
    <row r="253" spans="4:4" s="2" customFormat="1" x14ac:dyDescent="0.2">
      <c r="D253" s="3"/>
    </row>
    <row r="254" spans="4:4" s="2" customFormat="1" x14ac:dyDescent="0.2">
      <c r="D254" s="3"/>
    </row>
    <row r="255" spans="4:4" s="2" customFormat="1" x14ac:dyDescent="0.2">
      <c r="D255" s="3"/>
    </row>
    <row r="256" spans="4:4" s="2" customFormat="1" x14ac:dyDescent="0.2">
      <c r="D256" s="3"/>
    </row>
    <row r="257" spans="4:4" s="2" customFormat="1" x14ac:dyDescent="0.2">
      <c r="D257" s="3"/>
    </row>
    <row r="258" spans="4:4" s="2" customFormat="1" x14ac:dyDescent="0.2">
      <c r="D258" s="3"/>
    </row>
    <row r="259" spans="4:4" s="2" customFormat="1" x14ac:dyDescent="0.2">
      <c r="D259" s="3"/>
    </row>
    <row r="260" spans="4:4" s="2" customFormat="1" x14ac:dyDescent="0.2">
      <c r="D260" s="3"/>
    </row>
    <row r="261" spans="4:4" s="2" customFormat="1" x14ac:dyDescent="0.2">
      <c r="D261" s="3"/>
    </row>
    <row r="262" spans="4:4" s="2" customFormat="1" x14ac:dyDescent="0.2">
      <c r="D262" s="3"/>
    </row>
    <row r="263" spans="4:4" s="2" customFormat="1" x14ac:dyDescent="0.2">
      <c r="D263" s="3"/>
    </row>
    <row r="264" spans="4:4" s="2" customFormat="1" x14ac:dyDescent="0.2">
      <c r="D264" s="3"/>
    </row>
    <row r="265" spans="4:4" s="2" customFormat="1" x14ac:dyDescent="0.2">
      <c r="D265" s="3"/>
    </row>
    <row r="266" spans="4:4" s="2" customFormat="1" x14ac:dyDescent="0.2">
      <c r="D266" s="3"/>
    </row>
    <row r="267" spans="4:4" s="2" customFormat="1" x14ac:dyDescent="0.2">
      <c r="D267" s="3"/>
    </row>
    <row r="268" spans="4:4" s="2" customFormat="1" x14ac:dyDescent="0.2">
      <c r="D268" s="3"/>
    </row>
    <row r="269" spans="4:4" s="2" customFormat="1" x14ac:dyDescent="0.2">
      <c r="D269" s="3"/>
    </row>
  </sheetData>
  <mergeCells count="184">
    <mergeCell ref="A5:H5"/>
    <mergeCell ref="A6:D6"/>
    <mergeCell ref="E6:F6"/>
    <mergeCell ref="G6:H6"/>
    <mergeCell ref="A8:A10"/>
    <mergeCell ref="B8:B10"/>
    <mergeCell ref="C8:C10"/>
    <mergeCell ref="A1:H1"/>
    <mergeCell ref="G2:H2"/>
    <mergeCell ref="A3:A4"/>
    <mergeCell ref="B3:B4"/>
    <mergeCell ref="C3:C4"/>
    <mergeCell ref="D3:D4"/>
    <mergeCell ref="E3:H3"/>
    <mergeCell ref="E26:F26"/>
    <mergeCell ref="G26:H26"/>
    <mergeCell ref="A19:A20"/>
    <mergeCell ref="B19:B20"/>
    <mergeCell ref="C19:C20"/>
    <mergeCell ref="A22:A23"/>
    <mergeCell ref="B22:B23"/>
    <mergeCell ref="C22:C23"/>
    <mergeCell ref="A11:D11"/>
    <mergeCell ref="E11:F11"/>
    <mergeCell ref="G11:H11"/>
    <mergeCell ref="A13:A14"/>
    <mergeCell ref="B13:B14"/>
    <mergeCell ref="C13:C14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D26"/>
    <mergeCell ref="E42:F42"/>
    <mergeCell ref="G42:H42"/>
    <mergeCell ref="A36:A37"/>
    <mergeCell ref="B36:B37"/>
    <mergeCell ref="C36:C37"/>
    <mergeCell ref="A38:A39"/>
    <mergeCell ref="B38:B39"/>
    <mergeCell ref="C38:C39"/>
    <mergeCell ref="A33:D33"/>
    <mergeCell ref="E33:F33"/>
    <mergeCell ref="G33:H33"/>
    <mergeCell ref="A34:A35"/>
    <mergeCell ref="B34:B35"/>
    <mergeCell ref="C34:C35"/>
    <mergeCell ref="A43:A44"/>
    <mergeCell ref="B43:B44"/>
    <mergeCell ref="C43:C44"/>
    <mergeCell ref="A45:A46"/>
    <mergeCell ref="B45:B46"/>
    <mergeCell ref="C45:C46"/>
    <mergeCell ref="A40:A41"/>
    <mergeCell ref="B40:B41"/>
    <mergeCell ref="C40:C41"/>
    <mergeCell ref="A42:D42"/>
    <mergeCell ref="E57:F57"/>
    <mergeCell ref="G57:H57"/>
    <mergeCell ref="A58:H58"/>
    <mergeCell ref="A47:A48"/>
    <mergeCell ref="B47:B48"/>
    <mergeCell ref="C47:C48"/>
    <mergeCell ref="A50:A51"/>
    <mergeCell ref="B50:B51"/>
    <mergeCell ref="C50:C51"/>
    <mergeCell ref="A59:D59"/>
    <mergeCell ref="A62:D62"/>
    <mergeCell ref="A66:D66"/>
    <mergeCell ref="A69:D69"/>
    <mergeCell ref="A70:A71"/>
    <mergeCell ref="A54:A55"/>
    <mergeCell ref="B54:B55"/>
    <mergeCell ref="C54:C55"/>
    <mergeCell ref="A64:A65"/>
    <mergeCell ref="B64:B65"/>
    <mergeCell ref="C64:C65"/>
    <mergeCell ref="B70:B71"/>
    <mergeCell ref="C70:C71"/>
    <mergeCell ref="A78:D78"/>
    <mergeCell ref="A85:D85"/>
    <mergeCell ref="A88:D88"/>
    <mergeCell ref="A89:A90"/>
    <mergeCell ref="B89:B90"/>
    <mergeCell ref="C89:C90"/>
    <mergeCell ref="A73:H73"/>
    <mergeCell ref="A74:D74"/>
    <mergeCell ref="A76:A77"/>
    <mergeCell ref="B76:B77"/>
    <mergeCell ref="C76:C77"/>
    <mergeCell ref="A95:A96"/>
    <mergeCell ref="B95:B96"/>
    <mergeCell ref="C95:C96"/>
    <mergeCell ref="A97:A98"/>
    <mergeCell ref="B97:B98"/>
    <mergeCell ref="C97:C98"/>
    <mergeCell ref="A91:A92"/>
    <mergeCell ref="B91:B92"/>
    <mergeCell ref="C91:C92"/>
    <mergeCell ref="A93:A94"/>
    <mergeCell ref="B93:B94"/>
    <mergeCell ref="C93:C94"/>
    <mergeCell ref="A140:A141"/>
    <mergeCell ref="B140:B141"/>
    <mergeCell ref="C140:C141"/>
    <mergeCell ref="A142:H142"/>
    <mergeCell ref="A143:A144"/>
    <mergeCell ref="B143:B144"/>
    <mergeCell ref="C143:C144"/>
    <mergeCell ref="A99:D99"/>
    <mergeCell ref="A108:H108"/>
    <mergeCell ref="A136:H136"/>
    <mergeCell ref="A137:D137"/>
    <mergeCell ref="A138:A139"/>
    <mergeCell ref="B138:B139"/>
    <mergeCell ref="C138:C139"/>
    <mergeCell ref="A149:A150"/>
    <mergeCell ref="B149:B150"/>
    <mergeCell ref="C149:C150"/>
    <mergeCell ref="A151:A152"/>
    <mergeCell ref="B151:B152"/>
    <mergeCell ref="C151:C152"/>
    <mergeCell ref="A145:A146"/>
    <mergeCell ref="B145:B146"/>
    <mergeCell ref="C145:C146"/>
    <mergeCell ref="A147:A148"/>
    <mergeCell ref="B147:B148"/>
    <mergeCell ref="C147:C148"/>
    <mergeCell ref="F155:F156"/>
    <mergeCell ref="G155:G156"/>
    <mergeCell ref="H155:H156"/>
    <mergeCell ref="A157:A158"/>
    <mergeCell ref="B157:B158"/>
    <mergeCell ref="C157:C158"/>
    <mergeCell ref="A153:D153"/>
    <mergeCell ref="A155:A156"/>
    <mergeCell ref="B155:B156"/>
    <mergeCell ref="C155:C156"/>
    <mergeCell ref="D155:D156"/>
    <mergeCell ref="E155:E156"/>
    <mergeCell ref="A163:A164"/>
    <mergeCell ref="B163:B164"/>
    <mergeCell ref="C163:C164"/>
    <mergeCell ref="A165:A166"/>
    <mergeCell ref="B165:B166"/>
    <mergeCell ref="C165:C166"/>
    <mergeCell ref="A159:A160"/>
    <mergeCell ref="B159:B160"/>
    <mergeCell ref="C159:C160"/>
    <mergeCell ref="A161:A162"/>
    <mergeCell ref="B161:B162"/>
    <mergeCell ref="C161:C162"/>
    <mergeCell ref="A174:A175"/>
    <mergeCell ref="B174:B175"/>
    <mergeCell ref="C174:C175"/>
    <mergeCell ref="A177:D177"/>
    <mergeCell ref="A179:A180"/>
    <mergeCell ref="B179:B180"/>
    <mergeCell ref="C179:C180"/>
    <mergeCell ref="A167:D167"/>
    <mergeCell ref="A168:A169"/>
    <mergeCell ref="B168:B169"/>
    <mergeCell ref="C168:C169"/>
    <mergeCell ref="A170:D170"/>
    <mergeCell ref="A171:A172"/>
    <mergeCell ref="B171:B172"/>
    <mergeCell ref="C171:C172"/>
    <mergeCell ref="A188:A196"/>
    <mergeCell ref="B188:B196"/>
    <mergeCell ref="C188:C196"/>
    <mergeCell ref="A197:A199"/>
    <mergeCell ref="B197:B199"/>
    <mergeCell ref="C197:C199"/>
    <mergeCell ref="A181:A182"/>
    <mergeCell ref="B181:B182"/>
    <mergeCell ref="C181:C182"/>
    <mergeCell ref="A183:A184"/>
    <mergeCell ref="B183:B184"/>
    <mergeCell ref="C183:C184"/>
  </mergeCells>
  <pageMargins left="0.19685039370078741" right="0.19685039370078741" top="0.19685039370078741" bottom="0.19685039370078741" header="0.51181102362204722" footer="0.51181102362204722"/>
  <pageSetup paperSize="9" scale="74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КОНТИНГЕНТ на сайт</vt:lpstr>
      <vt:lpstr>'КОНТИНГЕНТ на сайт'!_GoBack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Качура Людмила Афанасьевна</dc:creator>
  <cp:lastModifiedBy>Качура Людмила Афанасьевна</cp:lastModifiedBy>
  <cp:lastPrinted>2018-04-27T10:49:47Z</cp:lastPrinted>
  <dcterms:created xsi:type="dcterms:W3CDTF">2018-04-27T09:31:53Z</dcterms:created>
  <dcterms:modified xsi:type="dcterms:W3CDTF">2018-04-28T06:06:04Z</dcterms:modified>
</cp:coreProperties>
</file>